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6780" tabRatio="601" activeTab="0"/>
  </bookViews>
  <sheets>
    <sheet name="Sheet1" sheetId="1" r:id="rId1"/>
    <sheet name="Sheet3" sheetId="2" r:id="rId2"/>
  </sheets>
  <definedNames>
    <definedName name="_xlnm.Print_Area" localSheetId="0">'Sheet1'!$A$2:$M$141</definedName>
  </definedNames>
  <calcPr fullCalcOnLoad="1"/>
</workbook>
</file>

<file path=xl/sharedStrings.xml><?xml version="1.0" encoding="utf-8"?>
<sst xmlns="http://schemas.openxmlformats.org/spreadsheetml/2006/main" count="272" uniqueCount="261">
  <si>
    <t>NR</t>
  </si>
  <si>
    <t>CABINET</t>
  </si>
  <si>
    <t>MEDIC</t>
  </si>
  <si>
    <t>Dr. Totolici Bogdan</t>
  </si>
  <si>
    <t>2.</t>
  </si>
  <si>
    <t>Dr. Bratu Tiberiu</t>
  </si>
  <si>
    <t>Chirurgie II</t>
  </si>
  <si>
    <t>Dr. Lazar Fulger</t>
  </si>
  <si>
    <t>Dr. Miclaus Marius</t>
  </si>
  <si>
    <t>Dr. Pantea Stelian</t>
  </si>
  <si>
    <t>Dr. Viscu Sergiu</t>
  </si>
  <si>
    <t>Dr. Ionac Mihai</t>
  </si>
  <si>
    <t>Dr. Matusz Petru</t>
  </si>
  <si>
    <t>4.</t>
  </si>
  <si>
    <t>Dr. Cristea Serban</t>
  </si>
  <si>
    <t>Dr. Muntean Zeno</t>
  </si>
  <si>
    <t>Neurochirurgie</t>
  </si>
  <si>
    <t>Dr. Costea Constantin</t>
  </si>
  <si>
    <t>Dr. Goga Andrei</t>
  </si>
  <si>
    <t>Dr. Frantescu Adrian</t>
  </si>
  <si>
    <t>Dr. Nuta Mihai</t>
  </si>
  <si>
    <t>Reumatologie</t>
  </si>
  <si>
    <t>Alergologie</t>
  </si>
  <si>
    <t>Dr. Schitcu Horea</t>
  </si>
  <si>
    <t>8.</t>
  </si>
  <si>
    <t>Interne</t>
  </si>
  <si>
    <t>Dr. Dumitru Viorica</t>
  </si>
  <si>
    <t>9.</t>
  </si>
  <si>
    <t>Endocrinologie</t>
  </si>
  <si>
    <t>Dr. Radu Stana</t>
  </si>
  <si>
    <t>Dr. Nica Constantin</t>
  </si>
  <si>
    <t>Dr. Vilceanu Doru</t>
  </si>
  <si>
    <t>Dr. Cristian Horia</t>
  </si>
  <si>
    <t>Dr. Nica Cristian</t>
  </si>
  <si>
    <t>Dr. Duica Bogdan</t>
  </si>
  <si>
    <t>Dr. Gornic Eugen</t>
  </si>
  <si>
    <t>11.</t>
  </si>
  <si>
    <t>Nutritie</t>
  </si>
  <si>
    <t>Dr. Serban Viorel</t>
  </si>
  <si>
    <t>Dr. Negrisan Gabriela</t>
  </si>
  <si>
    <t>Dr. Crisan Simona</t>
  </si>
  <si>
    <t>Dr. Timar Romulus</t>
  </si>
  <si>
    <t>12.</t>
  </si>
  <si>
    <t>ORL</t>
  </si>
  <si>
    <t>Dr. Ienea Camelia</t>
  </si>
  <si>
    <t>Dr. Popovici Elena</t>
  </si>
  <si>
    <t>13.</t>
  </si>
  <si>
    <t>Ginecologie</t>
  </si>
  <si>
    <t>Dr. Margan Gabriela</t>
  </si>
  <si>
    <t>Dr. Cristea Gabriela</t>
  </si>
  <si>
    <t>14.</t>
  </si>
  <si>
    <t>Neurologie</t>
  </si>
  <si>
    <t>Dr. Grozescu Alina</t>
  </si>
  <si>
    <t>Dr. Bednar Maria</t>
  </si>
  <si>
    <t>15.</t>
  </si>
  <si>
    <t>Psihiatrie</t>
  </si>
  <si>
    <t>Dr. Giurgi Oncu Felicia</t>
  </si>
  <si>
    <t>Nefrologie</t>
  </si>
  <si>
    <t>Dr. Schiller Adalbert</t>
  </si>
  <si>
    <t>Dr. Velciov Silvia</t>
  </si>
  <si>
    <t>Dr. Bozdog Gheorghe</t>
  </si>
  <si>
    <t>17.</t>
  </si>
  <si>
    <t>Cardiologie</t>
  </si>
  <si>
    <t>Dr. Cita Radiana</t>
  </si>
  <si>
    <t>Dr. Ivan Viviana</t>
  </si>
  <si>
    <t>Dr. Tudoran Mariana</t>
  </si>
  <si>
    <t>Dr. Rosu Doina</t>
  </si>
  <si>
    <t>Dr. Olariu Jurca Cornelia</t>
  </si>
  <si>
    <t>18.</t>
  </si>
  <si>
    <t>Dermatologie</t>
  </si>
  <si>
    <t>Dr. Dronca Snejana</t>
  </si>
  <si>
    <t>Dr. Timar Mariana</t>
  </si>
  <si>
    <t>Dr. Mali Zoia</t>
  </si>
  <si>
    <t>19.</t>
  </si>
  <si>
    <t>Oftalmologie</t>
  </si>
  <si>
    <t>Dr. Ionescu Sidonia</t>
  </si>
  <si>
    <t>Dr. Ivanescu Augustin</t>
  </si>
  <si>
    <t>Urologie</t>
  </si>
  <si>
    <t>SPITALUL CLINIC JUDETEAN</t>
  </si>
  <si>
    <t xml:space="preserve">AMBULATORUL DE SPECIALITATE </t>
  </si>
  <si>
    <t>NR.CRT.</t>
  </si>
  <si>
    <t>CONSULTATII</t>
  </si>
  <si>
    <t>CAZ NOU</t>
  </si>
  <si>
    <t>CONTROL</t>
  </si>
  <si>
    <t>SERVICII MEDICALE</t>
  </si>
  <si>
    <t>Gastroenterologie</t>
  </si>
  <si>
    <t>Dr. Branzan Anne Marie</t>
  </si>
  <si>
    <t>21.</t>
  </si>
  <si>
    <t xml:space="preserve">Dr. Trandafirescu </t>
  </si>
  <si>
    <t>Dr. Georgescu Eugen</t>
  </si>
  <si>
    <t>Dr. Herman Istvan</t>
  </si>
  <si>
    <t>Dr. Bucuras Viorel</t>
  </si>
  <si>
    <t>Dr. Claici Dorin</t>
  </si>
  <si>
    <t>Dr. Pupca Gheorghe</t>
  </si>
  <si>
    <t>Dr. Minciu Radu</t>
  </si>
  <si>
    <t>Dr. Boiboreanu Petru</t>
  </si>
  <si>
    <t>Dr. Miclea Florin</t>
  </si>
  <si>
    <t>Dr. Dragan Petru</t>
  </si>
  <si>
    <t>Dr. Turcan Marius</t>
  </si>
  <si>
    <t>Dr. Brinzan Livia</t>
  </si>
  <si>
    <t xml:space="preserve">5. </t>
  </si>
  <si>
    <t xml:space="preserve">6. </t>
  </si>
  <si>
    <t xml:space="preserve">7. </t>
  </si>
  <si>
    <t>Chirurgie urgente</t>
  </si>
  <si>
    <t>Dr.Bordos Doru</t>
  </si>
  <si>
    <t>Dr. Groza Mircea</t>
  </si>
  <si>
    <t>Dr. Miculit Florin</t>
  </si>
  <si>
    <t>Dr.Duta Ciprian</t>
  </si>
  <si>
    <t>Dr. Bratu Tatiana</t>
  </si>
  <si>
    <t>Dr. Munteanu Mrcea</t>
  </si>
  <si>
    <t>Ortopedie</t>
  </si>
  <si>
    <t xml:space="preserve">Chirurgie I </t>
  </si>
  <si>
    <t>Dr. Teodorescu marius</t>
  </si>
  <si>
    <t xml:space="preserve">16. </t>
  </si>
  <si>
    <t>Dr.Ples Horia</t>
  </si>
  <si>
    <t xml:space="preserve">Dr.Vlad Aurelian </t>
  </si>
  <si>
    <t>Chirurgie Plastica</t>
  </si>
  <si>
    <t>Dr. Noditi Gheorghe</t>
  </si>
  <si>
    <t>Dr. Botoca Mircea</t>
  </si>
  <si>
    <t xml:space="preserve">Dr. Strain Radu </t>
  </si>
  <si>
    <t xml:space="preserve">                                                 </t>
  </si>
  <si>
    <t>TOTAL</t>
  </si>
  <si>
    <t>-</t>
  </si>
  <si>
    <t>Suma estimata</t>
  </si>
  <si>
    <r>
      <t xml:space="preserve">Numar servicii medicale contractate, pe tipuri  </t>
    </r>
    <r>
      <rPr>
        <b/>
        <sz val="10"/>
        <color indexed="10"/>
        <rFont val="Courier New"/>
        <family val="3"/>
      </rPr>
      <t>(*)</t>
    </r>
  </si>
  <si>
    <t>Ponderi</t>
  </si>
  <si>
    <t xml:space="preserve">OBS:   pentru tipurile de servicii necontractate (nr de servicii = 0)  pe coloana 3 (tarif/serviciu) se trece cifra 1 </t>
  </si>
  <si>
    <t>Nr……..din……….2005</t>
  </si>
  <si>
    <t>INDICATORII - SPITALIZARE DE ZI - 2007</t>
  </si>
  <si>
    <r>
      <t>Tip de serviciu</t>
    </r>
    <r>
      <rPr>
        <b/>
        <sz val="10"/>
        <rFont val="Courier New"/>
        <family val="3"/>
      </rPr>
      <t xml:space="preserve"> </t>
    </r>
    <r>
      <rPr>
        <b/>
        <sz val="10"/>
        <color indexed="10"/>
        <rFont val="Courier New"/>
        <family val="3"/>
      </rPr>
      <t xml:space="preserve">medical </t>
    </r>
    <r>
      <rPr>
        <b/>
        <sz val="10"/>
        <rFont val="Courier New"/>
        <family val="3"/>
      </rPr>
      <t xml:space="preserve">                        </t>
    </r>
  </si>
  <si>
    <t>Nr. cazuri contractat</t>
  </si>
  <si>
    <r>
      <t>NOTA</t>
    </r>
    <r>
      <rPr>
        <b/>
        <sz val="12"/>
        <color indexed="10"/>
        <rFont val="Times New Roman"/>
        <family val="1"/>
      </rPr>
      <t xml:space="preserve"> (*) </t>
    </r>
    <r>
      <rPr>
        <b/>
        <sz val="12"/>
        <rFont val="Times New Roman"/>
        <family val="1"/>
      </rPr>
      <t>= cf. Norme, in functie de gradul de operabilitate din sectiile chirurgicale si de nr internari nejustificate din sectiile medicale</t>
    </r>
  </si>
  <si>
    <t>1d - (A)</t>
  </si>
  <si>
    <r>
      <t xml:space="preserve">    sumă pentru serviciile medicale efectuate în regim de spitalizare de zi  </t>
    </r>
    <r>
      <rPr>
        <sz val="14"/>
        <color indexed="10"/>
        <rFont val="Times New Roman"/>
        <family val="1"/>
      </rPr>
      <t xml:space="preserve">- </t>
    </r>
    <r>
      <rPr>
        <b/>
        <sz val="14"/>
        <color indexed="10"/>
        <rFont val="Times New Roman"/>
        <family val="1"/>
      </rPr>
      <t>tarif/caz rezolvat</t>
    </r>
  </si>
  <si>
    <t>ANEXA   1d - (A)</t>
  </si>
  <si>
    <t>SPITALUL CLINIC JUD DE URGENTA TIMISOARA</t>
  </si>
  <si>
    <t>VII/SP/01/………...2007</t>
  </si>
  <si>
    <t>INDICATORI SPITALIZARE DE ZI -  2007 - TARIF PE CAZ REZOLVAT</t>
  </si>
  <si>
    <r>
      <t xml:space="preserve">Tariful / caz rezolvat </t>
    </r>
    <r>
      <rPr>
        <b/>
        <sz val="10"/>
        <color indexed="10"/>
        <rFont val="Courier New"/>
        <family val="3"/>
      </rPr>
      <t>(**)</t>
    </r>
  </si>
  <si>
    <t xml:space="preserve">Suma Contractata </t>
  </si>
  <si>
    <t>Eval neinvaz in scop diagn</t>
  </si>
  <si>
    <t>Monitoriz pac trat anticoag</t>
  </si>
  <si>
    <t>Diagn neinv prin mon EKG</t>
  </si>
  <si>
    <t>Eval risc si pro la pac HTA</t>
  </si>
  <si>
    <t>Neonatologie</t>
  </si>
  <si>
    <t>Pediatrie</t>
  </si>
  <si>
    <t>Explorare-suflu cardiac</t>
  </si>
  <si>
    <t>Evaluare-cardiomiopatii</t>
  </si>
  <si>
    <t>Evaluare-prolaps valva mitr</t>
  </si>
  <si>
    <t>Hipertensiune arteriala</t>
  </si>
  <si>
    <t>Evaluare-angina acuta</t>
  </si>
  <si>
    <t>Reumatism articular acut(ev</t>
  </si>
  <si>
    <t>Infectie urinara-diagn/evalua</t>
  </si>
  <si>
    <t>Sindrom convulsiv</t>
  </si>
  <si>
    <t>Sindrom convulsiv sugar</t>
  </si>
  <si>
    <t>Suspiciune intoxicatie-eval</t>
  </si>
  <si>
    <t>Sindrom de varsatura sugar</t>
  </si>
  <si>
    <t>Sindrom dureros abdominal</t>
  </si>
  <si>
    <t>Wheezing recurent</t>
  </si>
  <si>
    <t>Glomerulonefrite,perit croni</t>
  </si>
  <si>
    <t>Sindrom anemic-evaluare</t>
  </si>
  <si>
    <t>Boala diareica trenanta</t>
  </si>
  <si>
    <t>Sindrom hepatosplenomega</t>
  </si>
  <si>
    <t>Spasmofilie-evaluare</t>
  </si>
  <si>
    <t xml:space="preserve">Hipotiroidie/Hipertiroidie </t>
  </si>
  <si>
    <t>Gastrita acuta/cronica</t>
  </si>
  <si>
    <t>Litiaza urinara-eval,diagn</t>
  </si>
  <si>
    <t>Obezitate-evaluare</t>
  </si>
  <si>
    <t>Pneumopatie cronica-eval</t>
  </si>
  <si>
    <t>Chirurgie vasculara</t>
  </si>
  <si>
    <t>Eval neinvaziv a picior diab</t>
  </si>
  <si>
    <t>Control postoper dupa iner</t>
  </si>
  <si>
    <t>Interv de mica chirurgie</t>
  </si>
  <si>
    <t>Diagnostic trauma</t>
  </si>
  <si>
    <t>Diagnostic PEIC</t>
  </si>
  <si>
    <t>Diagnostic PEIM</t>
  </si>
  <si>
    <t>Diagnostic spondilopatie</t>
  </si>
  <si>
    <t>PEIC control</t>
  </si>
  <si>
    <t>PEIM control</t>
  </si>
  <si>
    <t>Spondilopatie control</t>
  </si>
  <si>
    <t>Anevrism control</t>
  </si>
  <si>
    <t>Excizia tumorii paravertebr</t>
  </si>
  <si>
    <t>Excizia tumorii epicraniene</t>
  </si>
  <si>
    <t>ATI Coronarieni</t>
  </si>
  <si>
    <t>Evaluare bolnavi valvulari</t>
  </si>
  <si>
    <t>Evaluare boln polivasculari</t>
  </si>
  <si>
    <t xml:space="preserve">Eval boln infarct mioc vechi </t>
  </si>
  <si>
    <t>Eval bolnavi HTA</t>
  </si>
  <si>
    <t>Eval boli cronice de rinichi</t>
  </si>
  <si>
    <t>Eval si trat prin pulsterapie</t>
  </si>
  <si>
    <t>Eval si trat ort/chir ort ll</t>
  </si>
  <si>
    <t>Eval si rat ort/chir ort l</t>
  </si>
  <si>
    <t>Chirurgie generala</t>
  </si>
  <si>
    <t>Interventie chir minora</t>
  </si>
  <si>
    <t>Interventie chir cu risc</t>
  </si>
  <si>
    <t>Interventii chir urol mici</t>
  </si>
  <si>
    <t>Interventii chir endosc joase</t>
  </si>
  <si>
    <t>Interventii chir percutanate</t>
  </si>
  <si>
    <t>Controale postop si expl dg</t>
  </si>
  <si>
    <t>Eval pac hepatita cronica</t>
  </si>
  <si>
    <t>Eval si trat ultraspec af hep</t>
  </si>
  <si>
    <t>Expl si ter pac cirotic ascita</t>
  </si>
  <si>
    <t>Eval boln hepatopatie croni</t>
  </si>
  <si>
    <t>Eval si trat endos pac polip</t>
  </si>
  <si>
    <t>Eval pac patologie colonica</t>
  </si>
  <si>
    <t>Eval endosc si paraclin colo</t>
  </si>
  <si>
    <t>Eval si trat pac polipi gastri</t>
  </si>
  <si>
    <t>Eval pac pat gastroduodenal</t>
  </si>
  <si>
    <t>Eval end si paracl gastroduo</t>
  </si>
  <si>
    <t>Eval ecoendoscopica</t>
  </si>
  <si>
    <t>Eval boli reflux prin PH-me</t>
  </si>
  <si>
    <t>Eval noninvaz fibroza hepat</t>
  </si>
  <si>
    <t>Eval pacient afect tiroidiana</t>
  </si>
  <si>
    <t>Eval pacient afect hipofizar</t>
  </si>
  <si>
    <t>Eval pac cu osteoporoza</t>
  </si>
  <si>
    <t>Chirurgie plastica</t>
  </si>
  <si>
    <t>Eval si trat plagi compl min</t>
  </si>
  <si>
    <t>Eval si tr arsura sub 10%</t>
  </si>
  <si>
    <t>Tumora cutan dim mici</t>
  </si>
  <si>
    <t>ORL copii si adulti</t>
  </si>
  <si>
    <t>Evaluare tulburari auz</t>
  </si>
  <si>
    <t>Diabet</t>
  </si>
  <si>
    <t>Tratam laser retinopatie</t>
  </si>
  <si>
    <t>Eval obezit si comorbidit</t>
  </si>
  <si>
    <t>Eval pac cu dislipidemie</t>
  </si>
  <si>
    <t>Eval risc cardiovascular</t>
  </si>
  <si>
    <t>Chirurgie-politraumatol</t>
  </si>
  <si>
    <t>Control postoperator</t>
  </si>
  <si>
    <t>Interv chir minore</t>
  </si>
  <si>
    <t>Inter chir extr mat osteos</t>
  </si>
  <si>
    <t>Eval pac vasculo-cerebral</t>
  </si>
  <si>
    <t>Eval pac vertebro-medular</t>
  </si>
  <si>
    <t>Eval cefalalgia</t>
  </si>
  <si>
    <t>Eval boln epilepsie</t>
  </si>
  <si>
    <t>Eval boln parkinsonism</t>
  </si>
  <si>
    <t>Eval boln distonii focale</t>
  </si>
  <si>
    <t>Eval boln scleroza multipla</t>
  </si>
  <si>
    <t>Patolog periferica si muscul</t>
  </si>
  <si>
    <t>Eval pac dementa</t>
  </si>
  <si>
    <t>Medicina interna</t>
  </si>
  <si>
    <t>Eval pac insuf renala cronic</t>
  </si>
  <si>
    <t>Eval si schimb cateter dializ</t>
  </si>
  <si>
    <t>Eval osteoditrofie renala</t>
  </si>
  <si>
    <t>Eval pac cu transplant renal</t>
  </si>
  <si>
    <t xml:space="preserve">Paracenteza </t>
  </si>
  <si>
    <t>Obst-Ginecologie</t>
  </si>
  <si>
    <t>Chiuretaj biopsic hemostati</t>
  </si>
  <si>
    <t>Amniocenteza</t>
  </si>
  <si>
    <t>Histerosalpinogografie</t>
  </si>
  <si>
    <t>Instilatie uretro-tubulara</t>
  </si>
  <si>
    <t>Cauterizare-displazie col ut</t>
  </si>
  <si>
    <t>Punctie chist folicular</t>
  </si>
  <si>
    <t>Biopsie,colposcopie leziuni</t>
  </si>
  <si>
    <t>Eco obst-ginecol Doppler</t>
  </si>
  <si>
    <t>Cerclaj insuf cervico-istmica</t>
  </si>
  <si>
    <t>Histeroscopie</t>
  </si>
  <si>
    <t>Conizatie-displazia sev col</t>
  </si>
  <si>
    <t xml:space="preserve"> Mastita,bartholinita</t>
  </si>
  <si>
    <t>ATI-Eval preoperat/tr d</t>
  </si>
  <si>
    <t>.</t>
  </si>
  <si>
    <r>
      <t xml:space="preserve">NOTA </t>
    </r>
    <r>
      <rPr>
        <b/>
        <sz val="12"/>
        <color indexed="10"/>
        <rFont val="Times New Roman"/>
        <family val="1"/>
      </rPr>
      <t>(**)</t>
    </r>
    <r>
      <rPr>
        <b/>
        <sz val="12"/>
        <rFont val="Times New Roman"/>
        <family val="1"/>
      </rPr>
      <t xml:space="preserve"> = cf Norme, tariful pe caz rezolvat nu poate fi m,ai mare de </t>
    </r>
    <r>
      <rPr>
        <b/>
        <sz val="12"/>
        <color indexed="10"/>
        <rFont val="Times New Roman"/>
        <family val="1"/>
      </rPr>
      <t>1/3 din tariful pe caz rezolvat</t>
    </r>
    <r>
      <rPr>
        <b/>
        <sz val="12"/>
        <rFont val="Times New Roman"/>
        <family val="1"/>
      </rPr>
      <t xml:space="preserve"> pt serv med acordate in regim de spitalizare continua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</si>
</sst>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Courier New"/>
      <family val="3"/>
    </font>
    <font>
      <b/>
      <sz val="12"/>
      <name val="Times New Roman"/>
      <family val="1"/>
    </font>
    <font>
      <b/>
      <sz val="12"/>
      <name val="Courier New"/>
      <family val="3"/>
    </font>
    <font>
      <b/>
      <sz val="10"/>
      <color indexed="10"/>
      <name val="Courier New"/>
      <family val="3"/>
    </font>
    <font>
      <b/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7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 quotePrefix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3" fontId="1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 quotePrefix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3" fontId="5" fillId="3" borderId="1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left" vertical="top"/>
    </xf>
    <xf numFmtId="3" fontId="16" fillId="2" borderId="0" xfId="0" applyNumberFormat="1" applyFont="1" applyFill="1" applyBorder="1" applyAlignment="1" quotePrefix="1">
      <alignment horizontal="center" vertical="center" wrapText="1"/>
    </xf>
    <xf numFmtId="3" fontId="15" fillId="2" borderId="0" xfId="0" applyNumberFormat="1" applyFont="1" applyFill="1" applyBorder="1" applyAlignment="1">
      <alignment vertical="top" wrapText="1"/>
    </xf>
    <xf numFmtId="3" fontId="16" fillId="2" borderId="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4" borderId="7" xfId="0" applyNumberFormat="1" applyFont="1" applyFill="1" applyBorder="1" applyAlignment="1">
      <alignment vertical="top" wrapText="1"/>
    </xf>
    <xf numFmtId="4" fontId="10" fillId="3" borderId="10" xfId="0" applyNumberFormat="1" applyFont="1" applyFill="1" applyBorder="1" applyAlignment="1">
      <alignment horizontal="center" vertical="top" wrapText="1"/>
    </xf>
    <xf numFmtId="3" fontId="15" fillId="4" borderId="7" xfId="0" applyNumberFormat="1" applyFont="1" applyFill="1" applyBorder="1" applyAlignment="1" applyProtection="1">
      <alignment vertical="top" wrapText="1"/>
      <protection locked="0"/>
    </xf>
    <xf numFmtId="4" fontId="15" fillId="4" borderId="7" xfId="0" applyNumberFormat="1" applyFont="1" applyFill="1" applyBorder="1" applyAlignment="1" applyProtection="1">
      <alignment vertical="top" wrapText="1"/>
      <protection locked="0"/>
    </xf>
    <xf numFmtId="4" fontId="10" fillId="3" borderId="7" xfId="0" applyNumberFormat="1" applyFont="1" applyFill="1" applyBorder="1" applyAlignment="1">
      <alignment horizontal="center" vertical="top" wrapText="1"/>
    </xf>
    <xf numFmtId="180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10" fillId="0" borderId="2" xfId="0" applyFont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top" wrapText="1"/>
    </xf>
    <xf numFmtId="180" fontId="18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right" vertical="top" wrapText="1"/>
    </xf>
    <xf numFmtId="3" fontId="5" fillId="0" borderId="1" xfId="0" applyNumberFormat="1" applyFont="1" applyBorder="1" applyAlignment="1" quotePrefix="1">
      <alignment horizontal="center" vertical="center" wrapText="1"/>
    </xf>
    <xf numFmtId="4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1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2" max="2" width="7.28125" style="0" customWidth="1"/>
    <col min="3" max="3" width="23.140625" style="0" customWidth="1"/>
    <col min="4" max="5" width="21.00390625" style="0" customWidth="1"/>
    <col min="6" max="6" width="17.00390625" style="0" customWidth="1"/>
    <col min="7" max="7" width="19.00390625" style="0" customWidth="1"/>
    <col min="8" max="8" width="15.8515625" style="0" customWidth="1"/>
    <col min="9" max="9" width="16.8515625" style="0" customWidth="1"/>
    <col min="10" max="10" width="18.421875" style="0" customWidth="1"/>
    <col min="11" max="11" width="19.57421875" style="0" customWidth="1"/>
    <col min="12" max="12" width="15.00390625" style="0" customWidth="1"/>
    <col min="13" max="13" width="17.00390625" style="0" customWidth="1"/>
    <col min="14" max="14" width="9.57421875" style="0" customWidth="1"/>
    <col min="15" max="15" width="12.7109375" style="0" customWidth="1"/>
    <col min="16" max="16" width="17.7109375" style="0" customWidth="1"/>
  </cols>
  <sheetData>
    <row r="2" spans="2:12" ht="23.25" customHeight="1">
      <c r="B2" s="74" t="s">
        <v>135</v>
      </c>
      <c r="C2" s="74"/>
      <c r="D2" s="74"/>
      <c r="J2" s="21" t="s">
        <v>134</v>
      </c>
      <c r="L2" s="21" t="s">
        <v>134</v>
      </c>
    </row>
    <row r="3" spans="2:12" ht="34.5" customHeight="1">
      <c r="B3" s="74" t="s">
        <v>127</v>
      </c>
      <c r="C3" s="74"/>
      <c r="D3" s="11"/>
      <c r="E3" s="12"/>
      <c r="G3" s="12"/>
      <c r="H3" s="12"/>
      <c r="I3" s="12"/>
      <c r="J3" s="22"/>
      <c r="L3" s="22" t="s">
        <v>136</v>
      </c>
    </row>
    <row r="4" spans="3:13" ht="36" customHeight="1">
      <c r="C4" s="67" t="s">
        <v>132</v>
      </c>
      <c r="D4" s="68" t="s">
        <v>137</v>
      </c>
      <c r="E4" s="12"/>
      <c r="F4" s="12"/>
      <c r="G4" s="12"/>
      <c r="J4" s="12"/>
      <c r="K4" s="12"/>
      <c r="L4" s="12"/>
      <c r="M4" s="12"/>
    </row>
    <row r="5" spans="2:16" ht="23.25" customHeight="1">
      <c r="B5" s="14" t="s">
        <v>133</v>
      </c>
      <c r="C5" s="18"/>
      <c r="D5" s="18"/>
      <c r="E5" s="18"/>
      <c r="F5" s="18"/>
      <c r="G5" s="18"/>
      <c r="H5" s="18"/>
      <c r="I5" s="18"/>
      <c r="J5" s="15"/>
      <c r="K5" s="15"/>
      <c r="L5" s="15"/>
      <c r="M5" s="15"/>
      <c r="N5" s="13"/>
      <c r="O5" s="13"/>
      <c r="P5" s="13"/>
    </row>
    <row r="6" spans="2:13" ht="15.75">
      <c r="B6" s="34" t="s">
        <v>128</v>
      </c>
      <c r="G6" s="17"/>
      <c r="H6" s="17"/>
      <c r="I6" s="17"/>
      <c r="J6" s="17"/>
      <c r="K6" s="17"/>
      <c r="L6" s="17"/>
      <c r="M6" s="17"/>
    </row>
    <row r="7" spans="2:11" ht="59.25" customHeight="1">
      <c r="B7" s="19" t="s">
        <v>0</v>
      </c>
      <c r="C7" s="36" t="s">
        <v>129</v>
      </c>
      <c r="D7" s="30" t="s">
        <v>124</v>
      </c>
      <c r="E7" s="30" t="s">
        <v>138</v>
      </c>
      <c r="F7" s="20" t="s">
        <v>123</v>
      </c>
      <c r="G7" s="33" t="s">
        <v>125</v>
      </c>
      <c r="H7" s="32" t="s">
        <v>139</v>
      </c>
      <c r="I7" s="32" t="s">
        <v>130</v>
      </c>
      <c r="J7" s="17"/>
      <c r="K7" s="17"/>
    </row>
    <row r="8" spans="2:11" ht="13.5">
      <c r="B8" s="24">
        <v>0</v>
      </c>
      <c r="C8" s="25">
        <v>1</v>
      </c>
      <c r="D8" s="25">
        <v>2</v>
      </c>
      <c r="E8" s="25">
        <v>3</v>
      </c>
      <c r="F8" s="25">
        <v>4</v>
      </c>
      <c r="G8" s="33">
        <v>5</v>
      </c>
      <c r="H8" s="33">
        <v>6</v>
      </c>
      <c r="I8" s="33">
        <v>7</v>
      </c>
      <c r="J8" s="17"/>
      <c r="K8" s="17"/>
    </row>
    <row r="9" spans="2:11" ht="15.75">
      <c r="B9" s="62">
        <v>1</v>
      </c>
      <c r="C9" s="60" t="s">
        <v>62</v>
      </c>
      <c r="D9" s="55"/>
      <c r="E9" s="53"/>
      <c r="F9" s="57"/>
      <c r="G9" s="58"/>
      <c r="H9" s="59"/>
      <c r="I9" s="45"/>
      <c r="J9" s="17"/>
      <c r="K9" s="17"/>
    </row>
    <row r="10" spans="2:11" ht="31.5">
      <c r="B10" s="23">
        <v>1.1</v>
      </c>
      <c r="C10" s="16" t="s">
        <v>140</v>
      </c>
      <c r="D10" s="55">
        <v>100</v>
      </c>
      <c r="E10" s="53">
        <v>420</v>
      </c>
      <c r="F10" s="57">
        <f aca="true" t="shared" si="0" ref="F10:F51">D10*E10</f>
        <v>42000</v>
      </c>
      <c r="G10" s="58">
        <f>F10/F137</f>
        <v>0.006956906601541186</v>
      </c>
      <c r="H10" s="63">
        <f>G10*5534741</f>
        <v>38504.67620072067</v>
      </c>
      <c r="I10" s="45">
        <f aca="true" t="shared" si="1" ref="I10:I72">H10/E10</f>
        <v>91.67780047790636</v>
      </c>
      <c r="J10" s="17"/>
      <c r="K10" s="17"/>
    </row>
    <row r="11" spans="2:11" ht="31.5">
      <c r="B11" s="23">
        <v>1.2</v>
      </c>
      <c r="C11" s="16" t="s">
        <v>141</v>
      </c>
      <c r="D11" s="55">
        <v>60</v>
      </c>
      <c r="E11" s="53">
        <v>150</v>
      </c>
      <c r="F11" s="57">
        <f t="shared" si="0"/>
        <v>9000</v>
      </c>
      <c r="G11" s="58">
        <f>F11/F137</f>
        <v>0.0014907657003302543</v>
      </c>
      <c r="H11" s="63">
        <f aca="true" t="shared" si="2" ref="H11:H74">G11*5534741</f>
        <v>8251.002043011573</v>
      </c>
      <c r="I11" s="45">
        <f t="shared" si="1"/>
        <v>55.006680286743816</v>
      </c>
      <c r="J11" s="17"/>
      <c r="K11" s="17"/>
    </row>
    <row r="12" spans="2:11" ht="31.5">
      <c r="B12" s="23">
        <v>1.3</v>
      </c>
      <c r="C12" s="16" t="s">
        <v>142</v>
      </c>
      <c r="D12" s="55">
        <v>60</v>
      </c>
      <c r="E12" s="53">
        <v>260</v>
      </c>
      <c r="F12" s="57">
        <f t="shared" si="0"/>
        <v>15600</v>
      </c>
      <c r="G12" s="58">
        <f>F12/F137</f>
        <v>0.0025839938805724406</v>
      </c>
      <c r="H12" s="63">
        <f t="shared" si="2"/>
        <v>14301.736874553391</v>
      </c>
      <c r="I12" s="45">
        <f t="shared" si="1"/>
        <v>55.006680286743816</v>
      </c>
      <c r="J12" s="17"/>
      <c r="K12" s="17"/>
    </row>
    <row r="13" spans="2:11" ht="31.5">
      <c r="B13" s="23">
        <v>1.4</v>
      </c>
      <c r="C13" s="16" t="s">
        <v>143</v>
      </c>
      <c r="D13" s="55">
        <v>60</v>
      </c>
      <c r="E13" s="53">
        <v>220</v>
      </c>
      <c r="F13" s="57">
        <f t="shared" si="0"/>
        <v>13200</v>
      </c>
      <c r="G13" s="58">
        <f>F13/F137</f>
        <v>0.002186456360484373</v>
      </c>
      <c r="H13" s="63">
        <f t="shared" si="2"/>
        <v>12101.469663083639</v>
      </c>
      <c r="I13" s="45">
        <f t="shared" si="1"/>
        <v>55.006680286743816</v>
      </c>
      <c r="J13" s="17"/>
      <c r="K13" s="17"/>
    </row>
    <row r="14" spans="2:11" ht="15.75">
      <c r="B14" s="62">
        <v>2</v>
      </c>
      <c r="C14" s="60" t="s">
        <v>144</v>
      </c>
      <c r="D14" s="55">
        <v>200</v>
      </c>
      <c r="E14" s="53">
        <v>415</v>
      </c>
      <c r="F14" s="57">
        <f t="shared" si="0"/>
        <v>83000</v>
      </c>
      <c r="G14" s="58">
        <f>F14/F137</f>
        <v>0.013748172569712344</v>
      </c>
      <c r="H14" s="63">
        <f t="shared" si="2"/>
        <v>76092.57439666227</v>
      </c>
      <c r="I14" s="45">
        <f t="shared" si="1"/>
        <v>183.3556009558127</v>
      </c>
      <c r="J14" s="17"/>
      <c r="K14" s="17"/>
    </row>
    <row r="15" spans="2:11" ht="15.75">
      <c r="B15" s="62">
        <v>3</v>
      </c>
      <c r="C15" s="60" t="s">
        <v>145</v>
      </c>
      <c r="D15" s="55"/>
      <c r="E15" s="53"/>
      <c r="F15" s="57">
        <v>0</v>
      </c>
      <c r="G15" s="58">
        <v>0</v>
      </c>
      <c r="H15" s="63">
        <f t="shared" si="2"/>
        <v>0</v>
      </c>
      <c r="I15" s="45">
        <v>0</v>
      </c>
      <c r="J15" s="17"/>
      <c r="K15" s="17"/>
    </row>
    <row r="16" spans="2:11" ht="15.75">
      <c r="B16" s="23">
        <v>3.1</v>
      </c>
      <c r="C16" s="16" t="s">
        <v>146</v>
      </c>
      <c r="D16" s="55">
        <v>24</v>
      </c>
      <c r="E16" s="53">
        <v>100</v>
      </c>
      <c r="F16" s="57">
        <f t="shared" si="0"/>
        <v>2400</v>
      </c>
      <c r="G16" s="58">
        <f>F16/F137</f>
        <v>0.0003975375200880678</v>
      </c>
      <c r="H16" s="63">
        <f t="shared" si="2"/>
        <v>2200.2672114697525</v>
      </c>
      <c r="I16" s="45">
        <f t="shared" si="1"/>
        <v>22.002672114697525</v>
      </c>
      <c r="J16" s="17"/>
      <c r="K16" s="17"/>
    </row>
    <row r="17" spans="2:11" ht="15.75">
      <c r="B17" s="23">
        <v>3.2</v>
      </c>
      <c r="C17" s="16" t="s">
        <v>147</v>
      </c>
      <c r="D17" s="55">
        <v>12</v>
      </c>
      <c r="E17" s="53">
        <v>250</v>
      </c>
      <c r="F17" s="57">
        <f t="shared" si="0"/>
        <v>3000</v>
      </c>
      <c r="G17" s="58">
        <f>F17/F137</f>
        <v>0.0004969219001100848</v>
      </c>
      <c r="H17" s="63">
        <f t="shared" si="2"/>
        <v>2750.3340143371906</v>
      </c>
      <c r="I17" s="45">
        <f t="shared" si="1"/>
        <v>11.001336057348762</v>
      </c>
      <c r="J17" s="17"/>
      <c r="K17" s="17"/>
    </row>
    <row r="18" spans="2:11" ht="31.5">
      <c r="B18" s="23">
        <v>3.3</v>
      </c>
      <c r="C18" s="16" t="s">
        <v>148</v>
      </c>
      <c r="D18" s="55">
        <v>60</v>
      </c>
      <c r="E18" s="53">
        <v>250</v>
      </c>
      <c r="F18" s="57">
        <f t="shared" si="0"/>
        <v>15000</v>
      </c>
      <c r="G18" s="58">
        <f>F18/F137</f>
        <v>0.0024846095005504236</v>
      </c>
      <c r="H18" s="63">
        <f t="shared" si="2"/>
        <v>13751.670071685952</v>
      </c>
      <c r="I18" s="45">
        <f t="shared" si="1"/>
        <v>55.00668028674381</v>
      </c>
      <c r="J18" s="17"/>
      <c r="K18" s="17"/>
    </row>
    <row r="19" spans="2:11" ht="15.75">
      <c r="B19" s="23">
        <v>3.4</v>
      </c>
      <c r="C19" s="16" t="s">
        <v>149</v>
      </c>
      <c r="D19" s="55">
        <v>12</v>
      </c>
      <c r="E19" s="53">
        <v>315</v>
      </c>
      <c r="F19" s="57">
        <f t="shared" si="0"/>
        <v>3780</v>
      </c>
      <c r="G19" s="58">
        <f>F19/F137</f>
        <v>0.0006261215941387068</v>
      </c>
      <c r="H19" s="63">
        <f t="shared" si="2"/>
        <v>3465.42085806486</v>
      </c>
      <c r="I19" s="45">
        <f t="shared" si="1"/>
        <v>11.001336057348762</v>
      </c>
      <c r="J19" s="17"/>
      <c r="K19" s="17"/>
    </row>
    <row r="20" spans="2:11" ht="15.75">
      <c r="B20" s="23">
        <v>3.5</v>
      </c>
      <c r="C20" s="16" t="s">
        <v>150</v>
      </c>
      <c r="D20" s="55">
        <v>96</v>
      </c>
      <c r="E20" s="53">
        <v>200</v>
      </c>
      <c r="F20" s="57">
        <f t="shared" si="0"/>
        <v>19200</v>
      </c>
      <c r="G20" s="58">
        <f>F20/F137</f>
        <v>0.0031803001607045426</v>
      </c>
      <c r="H20" s="63">
        <f t="shared" si="2"/>
        <v>17602.13769175802</v>
      </c>
      <c r="I20" s="45">
        <f t="shared" si="1"/>
        <v>88.0106884587901</v>
      </c>
      <c r="J20" s="17"/>
      <c r="K20" s="17"/>
    </row>
    <row r="21" spans="2:11" ht="31.5">
      <c r="B21" s="23">
        <v>3.6</v>
      </c>
      <c r="C21" s="16" t="s">
        <v>151</v>
      </c>
      <c r="D21" s="55">
        <v>24</v>
      </c>
      <c r="E21" s="53">
        <v>200</v>
      </c>
      <c r="F21" s="57">
        <f t="shared" si="0"/>
        <v>4800</v>
      </c>
      <c r="G21" s="58">
        <f>F21/F137</f>
        <v>0.0007950750401761357</v>
      </c>
      <c r="H21" s="63">
        <f t="shared" si="2"/>
        <v>4400.534422939505</v>
      </c>
      <c r="I21" s="45">
        <f t="shared" si="1"/>
        <v>22.002672114697525</v>
      </c>
      <c r="J21" s="17"/>
      <c r="K21" s="17"/>
    </row>
    <row r="22" spans="2:11" ht="31.5">
      <c r="B22" s="23">
        <v>3.7</v>
      </c>
      <c r="C22" s="16" t="s">
        <v>152</v>
      </c>
      <c r="D22" s="55">
        <v>60</v>
      </c>
      <c r="E22" s="53">
        <v>215</v>
      </c>
      <c r="F22" s="57">
        <f t="shared" si="0"/>
        <v>12900</v>
      </c>
      <c r="G22" s="58">
        <f>F22/F137</f>
        <v>0.0021367641704733644</v>
      </c>
      <c r="H22" s="63">
        <f t="shared" si="2"/>
        <v>11826.436261649918</v>
      </c>
      <c r="I22" s="45">
        <f t="shared" si="1"/>
        <v>55.00668028674381</v>
      </c>
      <c r="J22" s="17"/>
      <c r="K22" s="17"/>
    </row>
    <row r="23" spans="2:11" ht="15.75">
      <c r="B23" s="23">
        <v>3.8</v>
      </c>
      <c r="C23" s="16" t="s">
        <v>153</v>
      </c>
      <c r="D23" s="55">
        <v>12</v>
      </c>
      <c r="E23" s="53">
        <v>160</v>
      </c>
      <c r="F23" s="57">
        <f t="shared" si="0"/>
        <v>1920</v>
      </c>
      <c r="G23" s="58">
        <f>F23/F137</f>
        <v>0.00031803001607045423</v>
      </c>
      <c r="H23" s="63">
        <f t="shared" si="2"/>
        <v>1760.2137691758019</v>
      </c>
      <c r="I23" s="45">
        <f t="shared" si="1"/>
        <v>11.001336057348762</v>
      </c>
      <c r="J23" s="17"/>
      <c r="K23" s="17"/>
    </row>
    <row r="24" spans="2:11" ht="15.75">
      <c r="B24" s="23">
        <v>3.9</v>
      </c>
      <c r="C24" s="16" t="s">
        <v>154</v>
      </c>
      <c r="D24" s="55">
        <v>60</v>
      </c>
      <c r="E24" s="53">
        <v>190</v>
      </c>
      <c r="F24" s="57">
        <f t="shared" si="0"/>
        <v>11400</v>
      </c>
      <c r="G24" s="58">
        <f>F24/F137</f>
        <v>0.001888303220418322</v>
      </c>
      <c r="H24" s="63">
        <f t="shared" si="2"/>
        <v>10451.269254481324</v>
      </c>
      <c r="I24" s="45">
        <f t="shared" si="1"/>
        <v>55.00668028674381</v>
      </c>
      <c r="J24" s="17"/>
      <c r="K24" s="17"/>
    </row>
    <row r="25" spans="2:11" ht="31.5">
      <c r="B25" s="23">
        <v>3.1</v>
      </c>
      <c r="C25" s="16" t="s">
        <v>155</v>
      </c>
      <c r="D25" s="55">
        <v>12</v>
      </c>
      <c r="E25" s="53">
        <v>180</v>
      </c>
      <c r="F25" s="57">
        <f t="shared" si="0"/>
        <v>2160</v>
      </c>
      <c r="G25" s="58">
        <f>F25/F137</f>
        <v>0.00035778376807926103</v>
      </c>
      <c r="H25" s="63">
        <f t="shared" si="2"/>
        <v>1980.2404903227773</v>
      </c>
      <c r="I25" s="45">
        <f t="shared" si="1"/>
        <v>11.001336057348762</v>
      </c>
      <c r="J25" s="17"/>
      <c r="K25" s="17"/>
    </row>
    <row r="26" spans="2:11" ht="31.5">
      <c r="B26" s="23">
        <v>3.11</v>
      </c>
      <c r="C26" s="16" t="s">
        <v>156</v>
      </c>
      <c r="D26" s="55">
        <v>36</v>
      </c>
      <c r="E26" s="53">
        <v>210</v>
      </c>
      <c r="F26" s="57">
        <f t="shared" si="0"/>
        <v>7560</v>
      </c>
      <c r="G26" s="58">
        <f>F26/F137</f>
        <v>0.0012522431882774135</v>
      </c>
      <c r="H26" s="63">
        <f t="shared" si="2"/>
        <v>6930.84171612972</v>
      </c>
      <c r="I26" s="45">
        <f t="shared" si="1"/>
        <v>33.004008172046284</v>
      </c>
      <c r="J26" s="17"/>
      <c r="K26" s="17"/>
    </row>
    <row r="27" spans="2:11" ht="31.5">
      <c r="B27" s="23">
        <v>3.12</v>
      </c>
      <c r="C27" s="16" t="s">
        <v>157</v>
      </c>
      <c r="D27" s="55">
        <v>24</v>
      </c>
      <c r="E27" s="53">
        <v>325</v>
      </c>
      <c r="F27" s="57">
        <f t="shared" si="0"/>
        <v>7800</v>
      </c>
      <c r="G27" s="58">
        <f>F27/F137</f>
        <v>0.0012919969402862203</v>
      </c>
      <c r="H27" s="63">
        <f t="shared" si="2"/>
        <v>7150.868437276696</v>
      </c>
      <c r="I27" s="45">
        <f t="shared" si="1"/>
        <v>22.002672114697525</v>
      </c>
      <c r="J27" s="17"/>
      <c r="K27" s="17"/>
    </row>
    <row r="28" spans="2:11" ht="15.75">
      <c r="B28" s="23">
        <v>3.13</v>
      </c>
      <c r="C28" s="16" t="s">
        <v>158</v>
      </c>
      <c r="D28" s="55">
        <v>96</v>
      </c>
      <c r="E28" s="53">
        <v>300</v>
      </c>
      <c r="F28" s="57">
        <f t="shared" si="0"/>
        <v>28800</v>
      </c>
      <c r="G28" s="58">
        <f>F28/F137</f>
        <v>0.004770450241056814</v>
      </c>
      <c r="H28" s="63">
        <f t="shared" si="2"/>
        <v>26403.206537637034</v>
      </c>
      <c r="I28" s="45">
        <f t="shared" si="1"/>
        <v>88.01068845879011</v>
      </c>
      <c r="J28" s="17"/>
      <c r="K28" s="17"/>
    </row>
    <row r="29" spans="2:11" ht="31.5">
      <c r="B29" s="23">
        <v>3.14</v>
      </c>
      <c r="C29" s="16" t="s">
        <v>159</v>
      </c>
      <c r="D29" s="55">
        <v>12</v>
      </c>
      <c r="E29" s="53">
        <v>370</v>
      </c>
      <c r="F29" s="57">
        <f t="shared" si="0"/>
        <v>4440</v>
      </c>
      <c r="G29" s="58">
        <f>F29/F137</f>
        <v>0.0007354444121629255</v>
      </c>
      <c r="H29" s="63">
        <f t="shared" si="2"/>
        <v>4070.4943412190423</v>
      </c>
      <c r="I29" s="45">
        <f t="shared" si="1"/>
        <v>11.001336057348762</v>
      </c>
      <c r="J29" s="17"/>
      <c r="K29" s="17"/>
    </row>
    <row r="30" spans="2:11" ht="31.5">
      <c r="B30" s="23">
        <v>3.15</v>
      </c>
      <c r="C30" s="16" t="s">
        <v>160</v>
      </c>
      <c r="D30" s="55">
        <v>36</v>
      </c>
      <c r="E30" s="53">
        <v>420</v>
      </c>
      <c r="F30" s="57">
        <f t="shared" si="0"/>
        <v>15120</v>
      </c>
      <c r="G30" s="58">
        <f>F30/F137</f>
        <v>0.002504486376554827</v>
      </c>
      <c r="H30" s="63">
        <f t="shared" si="2"/>
        <v>13861.68343225944</v>
      </c>
      <c r="I30" s="45">
        <f t="shared" si="1"/>
        <v>33.004008172046284</v>
      </c>
      <c r="J30" s="17"/>
      <c r="K30" s="17"/>
    </row>
    <row r="31" spans="2:11" ht="15.75">
      <c r="B31" s="23">
        <v>3.16</v>
      </c>
      <c r="C31" s="16" t="s">
        <v>161</v>
      </c>
      <c r="D31" s="55">
        <v>48</v>
      </c>
      <c r="E31" s="53">
        <v>200</v>
      </c>
      <c r="F31" s="57">
        <f t="shared" si="0"/>
        <v>9600</v>
      </c>
      <c r="G31" s="58">
        <f>F31/F137</f>
        <v>0.0015901500803522713</v>
      </c>
      <c r="H31" s="63">
        <f t="shared" si="2"/>
        <v>8801.06884587901</v>
      </c>
      <c r="I31" s="45">
        <f t="shared" si="1"/>
        <v>44.00534422939505</v>
      </c>
      <c r="J31" s="17"/>
      <c r="K31" s="17"/>
    </row>
    <row r="32" spans="2:11" ht="31.5">
      <c r="B32" s="23">
        <v>3.17</v>
      </c>
      <c r="C32" s="16" t="s">
        <v>162</v>
      </c>
      <c r="D32" s="55">
        <v>24</v>
      </c>
      <c r="E32" s="53">
        <v>420</v>
      </c>
      <c r="F32" s="57">
        <f t="shared" si="0"/>
        <v>10080</v>
      </c>
      <c r="G32" s="58">
        <f>F32/F137</f>
        <v>0.001669657584369885</v>
      </c>
      <c r="H32" s="63">
        <f t="shared" si="2"/>
        <v>9241.12228817296</v>
      </c>
      <c r="I32" s="45">
        <f t="shared" si="1"/>
        <v>22.002672114697525</v>
      </c>
      <c r="J32" s="17"/>
      <c r="K32" s="17"/>
    </row>
    <row r="33" spans="2:11" ht="15.75">
      <c r="B33" s="23">
        <v>3.18</v>
      </c>
      <c r="C33" s="16" t="s">
        <v>163</v>
      </c>
      <c r="D33" s="55">
        <v>24</v>
      </c>
      <c r="E33" s="53">
        <v>110</v>
      </c>
      <c r="F33" s="57">
        <f t="shared" si="0"/>
        <v>2640</v>
      </c>
      <c r="G33" s="58">
        <f>F33/F137</f>
        <v>0.00043729127209687457</v>
      </c>
      <c r="H33" s="63">
        <f t="shared" si="2"/>
        <v>2420.2939326167275</v>
      </c>
      <c r="I33" s="45">
        <f t="shared" si="1"/>
        <v>22.00267211469752</v>
      </c>
      <c r="J33" s="17"/>
      <c r="K33" s="17"/>
    </row>
    <row r="34" spans="2:11" ht="15.75">
      <c r="B34" s="23">
        <v>3.19</v>
      </c>
      <c r="C34" s="16" t="s">
        <v>164</v>
      </c>
      <c r="D34" s="55">
        <v>12</v>
      </c>
      <c r="E34" s="53">
        <v>253</v>
      </c>
      <c r="F34" s="57">
        <f t="shared" si="0"/>
        <v>3036</v>
      </c>
      <c r="G34" s="58">
        <f>F34/F137</f>
        <v>0.0005028849629114058</v>
      </c>
      <c r="H34" s="63">
        <f t="shared" si="2"/>
        <v>2783.338022509237</v>
      </c>
      <c r="I34" s="45">
        <f t="shared" si="1"/>
        <v>11.001336057348762</v>
      </c>
      <c r="J34" s="17"/>
      <c r="K34" s="17"/>
    </row>
    <row r="35" spans="2:11" ht="15.75">
      <c r="B35" s="23">
        <v>3.2</v>
      </c>
      <c r="C35" s="16" t="s">
        <v>165</v>
      </c>
      <c r="D35" s="55">
        <v>24</v>
      </c>
      <c r="E35" s="53">
        <v>226</v>
      </c>
      <c r="F35" s="57">
        <f t="shared" si="0"/>
        <v>5424</v>
      </c>
      <c r="G35" s="58">
        <f>F35/F137</f>
        <v>0.0008984347953990332</v>
      </c>
      <c r="H35" s="63">
        <f t="shared" si="2"/>
        <v>4972.603897921641</v>
      </c>
      <c r="I35" s="45">
        <f t="shared" si="1"/>
        <v>22.002672114697525</v>
      </c>
      <c r="J35" s="17"/>
      <c r="K35" s="17"/>
    </row>
    <row r="36" spans="2:11" ht="15.75">
      <c r="B36" s="23">
        <v>3.21</v>
      </c>
      <c r="C36" s="16" t="s">
        <v>166</v>
      </c>
      <c r="D36" s="55">
        <v>24</v>
      </c>
      <c r="E36" s="53">
        <v>210</v>
      </c>
      <c r="F36" s="57">
        <f t="shared" si="0"/>
        <v>5040</v>
      </c>
      <c r="G36" s="58">
        <f>F36/F137</f>
        <v>0.0008348287921849425</v>
      </c>
      <c r="H36" s="63">
        <f t="shared" si="2"/>
        <v>4620.56114408648</v>
      </c>
      <c r="I36" s="45">
        <f t="shared" si="1"/>
        <v>22.002672114697525</v>
      </c>
      <c r="J36" s="17"/>
      <c r="K36" s="17"/>
    </row>
    <row r="37" spans="2:11" ht="15.75">
      <c r="B37" s="23">
        <v>3.22</v>
      </c>
      <c r="C37" s="16" t="s">
        <v>167</v>
      </c>
      <c r="D37" s="55">
        <v>12</v>
      </c>
      <c r="E37" s="53">
        <v>400</v>
      </c>
      <c r="F37" s="57">
        <f t="shared" si="0"/>
        <v>4800</v>
      </c>
      <c r="G37" s="58">
        <f>F37/F137</f>
        <v>0.0007950750401761357</v>
      </c>
      <c r="H37" s="63">
        <f t="shared" si="2"/>
        <v>4400.534422939505</v>
      </c>
      <c r="I37" s="45">
        <f t="shared" si="1"/>
        <v>11.001336057348762</v>
      </c>
      <c r="J37" s="17"/>
      <c r="K37" s="17"/>
    </row>
    <row r="38" spans="2:11" ht="31.5">
      <c r="B38" s="23">
        <v>3.23</v>
      </c>
      <c r="C38" s="16" t="s">
        <v>168</v>
      </c>
      <c r="D38" s="55">
        <v>36</v>
      </c>
      <c r="E38" s="53">
        <v>420</v>
      </c>
      <c r="F38" s="57">
        <f t="shared" si="0"/>
        <v>15120</v>
      </c>
      <c r="G38" s="58">
        <f>F38/F137</f>
        <v>0.002504486376554827</v>
      </c>
      <c r="H38" s="63">
        <f t="shared" si="2"/>
        <v>13861.68343225944</v>
      </c>
      <c r="I38" s="45">
        <f t="shared" si="1"/>
        <v>33.004008172046284</v>
      </c>
      <c r="J38" s="17"/>
      <c r="K38" s="17"/>
    </row>
    <row r="39" spans="2:11" ht="15.75">
      <c r="B39" s="62">
        <v>4</v>
      </c>
      <c r="C39" s="60" t="s">
        <v>169</v>
      </c>
      <c r="D39" s="55"/>
      <c r="E39" s="53"/>
      <c r="F39" s="57">
        <v>0</v>
      </c>
      <c r="G39" s="58">
        <f>F39/F137</f>
        <v>0</v>
      </c>
      <c r="H39" s="63">
        <f t="shared" si="2"/>
        <v>0</v>
      </c>
      <c r="I39" s="45">
        <v>0</v>
      </c>
      <c r="J39" s="17"/>
      <c r="K39" s="17"/>
    </row>
    <row r="40" spans="2:11" ht="31.5">
      <c r="B40" s="23">
        <v>4.1</v>
      </c>
      <c r="C40" s="16" t="s">
        <v>170</v>
      </c>
      <c r="D40" s="55">
        <v>60</v>
      </c>
      <c r="E40" s="53">
        <v>300</v>
      </c>
      <c r="F40" s="57">
        <f t="shared" si="0"/>
        <v>18000</v>
      </c>
      <c r="G40" s="58">
        <f>F40/F137</f>
        <v>0.0029815314006605086</v>
      </c>
      <c r="H40" s="63">
        <f t="shared" si="2"/>
        <v>16502.004086023146</v>
      </c>
      <c r="I40" s="45">
        <f t="shared" si="1"/>
        <v>55.006680286743816</v>
      </c>
      <c r="J40" s="17"/>
      <c r="K40" s="17"/>
    </row>
    <row r="41" spans="2:11" ht="31.5">
      <c r="B41" s="23">
        <v>4.2</v>
      </c>
      <c r="C41" s="16" t="s">
        <v>171</v>
      </c>
      <c r="D41" s="55">
        <v>100</v>
      </c>
      <c r="E41" s="53">
        <v>180</v>
      </c>
      <c r="F41" s="57">
        <f t="shared" si="0"/>
        <v>18000</v>
      </c>
      <c r="G41" s="58">
        <f>F41/F137</f>
        <v>0.0029815314006605086</v>
      </c>
      <c r="H41" s="63">
        <f t="shared" si="2"/>
        <v>16502.004086023146</v>
      </c>
      <c r="I41" s="45">
        <f t="shared" si="1"/>
        <v>91.67780047790636</v>
      </c>
      <c r="J41" s="17"/>
      <c r="K41" s="17"/>
    </row>
    <row r="42" spans="2:11" ht="15.75">
      <c r="B42" s="23">
        <v>4.3</v>
      </c>
      <c r="C42" s="16" t="s">
        <v>172</v>
      </c>
      <c r="D42" s="55">
        <v>60</v>
      </c>
      <c r="E42" s="53">
        <v>400</v>
      </c>
      <c r="F42" s="57">
        <f t="shared" si="0"/>
        <v>24000</v>
      </c>
      <c r="G42" s="58">
        <f>F42/F137</f>
        <v>0.003975375200880678</v>
      </c>
      <c r="H42" s="63">
        <f t="shared" si="2"/>
        <v>22002.672114697525</v>
      </c>
      <c r="I42" s="45">
        <f t="shared" si="1"/>
        <v>55.006680286743816</v>
      </c>
      <c r="J42" s="17"/>
      <c r="K42" s="17"/>
    </row>
    <row r="43" spans="2:11" ht="15.75">
      <c r="B43" s="62">
        <v>5</v>
      </c>
      <c r="C43" s="60" t="s">
        <v>16</v>
      </c>
      <c r="D43" s="55"/>
      <c r="E43" s="53"/>
      <c r="F43" s="57">
        <v>0</v>
      </c>
      <c r="G43" s="58">
        <f>F43/F137</f>
        <v>0</v>
      </c>
      <c r="H43" s="63">
        <f t="shared" si="2"/>
        <v>0</v>
      </c>
      <c r="I43" s="45">
        <v>0</v>
      </c>
      <c r="J43" s="17"/>
      <c r="K43" s="17"/>
    </row>
    <row r="44" spans="2:11" ht="15.75">
      <c r="B44" s="23">
        <v>5.1</v>
      </c>
      <c r="C44" s="16" t="s">
        <v>173</v>
      </c>
      <c r="D44" s="55">
        <v>120</v>
      </c>
      <c r="E44" s="53">
        <v>393</v>
      </c>
      <c r="F44" s="57">
        <f t="shared" si="0"/>
        <v>47160</v>
      </c>
      <c r="G44" s="58">
        <f>F44/F137</f>
        <v>0.007811612269730532</v>
      </c>
      <c r="H44" s="63">
        <f t="shared" si="2"/>
        <v>43235.25070538063</v>
      </c>
      <c r="I44" s="45">
        <f t="shared" si="1"/>
        <v>110.01336057348762</v>
      </c>
      <c r="J44" s="17"/>
      <c r="K44" s="17"/>
    </row>
    <row r="45" spans="2:11" ht="15.75">
      <c r="B45" s="23">
        <v>5.2</v>
      </c>
      <c r="C45" s="16" t="s">
        <v>174</v>
      </c>
      <c r="D45" s="55">
        <v>90</v>
      </c>
      <c r="E45" s="53">
        <v>312</v>
      </c>
      <c r="F45" s="57">
        <f t="shared" si="0"/>
        <v>28080</v>
      </c>
      <c r="G45" s="58">
        <f>F45/F137</f>
        <v>0.004651188985030394</v>
      </c>
      <c r="H45" s="63">
        <f t="shared" si="2"/>
        <v>25743.126374196105</v>
      </c>
      <c r="I45" s="45">
        <f t="shared" si="1"/>
        <v>82.51002043011572</v>
      </c>
      <c r="J45" s="17"/>
      <c r="K45" s="17"/>
    </row>
    <row r="46" spans="2:11" ht="15.75">
      <c r="B46" s="23">
        <v>5.3</v>
      </c>
      <c r="C46" s="16" t="s">
        <v>175</v>
      </c>
      <c r="D46" s="55">
        <v>15</v>
      </c>
      <c r="E46" s="53">
        <v>311</v>
      </c>
      <c r="F46" s="57">
        <f t="shared" si="0"/>
        <v>4665</v>
      </c>
      <c r="G46" s="58">
        <f>F46/F137</f>
        <v>0.0007727135546711818</v>
      </c>
      <c r="H46" s="63">
        <f t="shared" si="2"/>
        <v>4276.769392294331</v>
      </c>
      <c r="I46" s="45">
        <f t="shared" si="1"/>
        <v>13.75167007168595</v>
      </c>
      <c r="J46" s="17"/>
      <c r="K46" s="17"/>
    </row>
    <row r="47" spans="1:11" s="42" customFormat="1" ht="15.75">
      <c r="A47"/>
      <c r="B47" s="23">
        <v>5.4</v>
      </c>
      <c r="C47" s="16" t="s">
        <v>176</v>
      </c>
      <c r="D47" s="55">
        <v>80</v>
      </c>
      <c r="E47" s="53">
        <v>235</v>
      </c>
      <c r="F47" s="57">
        <f t="shared" si="0"/>
        <v>18800</v>
      </c>
      <c r="G47" s="58">
        <f>F47/F137</f>
        <v>0.003114043907356531</v>
      </c>
      <c r="H47" s="63">
        <f t="shared" si="2"/>
        <v>17235.426489846395</v>
      </c>
      <c r="I47" s="45">
        <f t="shared" si="1"/>
        <v>73.34224038232509</v>
      </c>
      <c r="J47" s="17"/>
      <c r="K47" s="17"/>
    </row>
    <row r="48" spans="2:12" ht="15.75">
      <c r="B48" s="23">
        <v>5.5</v>
      </c>
      <c r="C48" s="16" t="s">
        <v>177</v>
      </c>
      <c r="D48" s="55">
        <v>100</v>
      </c>
      <c r="E48" s="53">
        <v>219</v>
      </c>
      <c r="F48" s="57">
        <f t="shared" si="0"/>
        <v>21900</v>
      </c>
      <c r="G48" s="58">
        <f>F48/F137</f>
        <v>0.003627529870803619</v>
      </c>
      <c r="H48" s="63">
        <f t="shared" si="2"/>
        <v>20077.438304661493</v>
      </c>
      <c r="I48" s="45">
        <f t="shared" si="1"/>
        <v>91.67780047790636</v>
      </c>
      <c r="J48" s="17"/>
      <c r="K48" s="17"/>
      <c r="L48" s="44"/>
    </row>
    <row r="49" spans="2:11" ht="15.75">
      <c r="B49" s="23">
        <v>5.6</v>
      </c>
      <c r="C49" s="16" t="s">
        <v>178</v>
      </c>
      <c r="D49" s="55">
        <v>15</v>
      </c>
      <c r="E49" s="53">
        <v>219</v>
      </c>
      <c r="F49" s="57">
        <f t="shared" si="0"/>
        <v>3285</v>
      </c>
      <c r="G49" s="58">
        <f>F49/F137</f>
        <v>0.0005441294806205428</v>
      </c>
      <c r="H49" s="63">
        <f t="shared" si="2"/>
        <v>3011.6157456992237</v>
      </c>
      <c r="I49" s="45">
        <f t="shared" si="1"/>
        <v>13.751670071685952</v>
      </c>
      <c r="J49" s="17"/>
      <c r="K49" s="17"/>
    </row>
    <row r="50" spans="2:11" ht="15.75">
      <c r="B50" s="23">
        <v>5.7</v>
      </c>
      <c r="C50" s="16" t="s">
        <v>179</v>
      </c>
      <c r="D50" s="55">
        <v>75</v>
      </c>
      <c r="E50" s="53">
        <v>180</v>
      </c>
      <c r="F50" s="57">
        <f t="shared" si="0"/>
        <v>13500</v>
      </c>
      <c r="G50" s="58">
        <f>F50/F137</f>
        <v>0.0022361485504953814</v>
      </c>
      <c r="H50" s="63">
        <f t="shared" si="2"/>
        <v>12376.503064517357</v>
      </c>
      <c r="I50" s="45">
        <f t="shared" si="1"/>
        <v>68.75835035842977</v>
      </c>
      <c r="J50" s="17"/>
      <c r="K50" s="17"/>
    </row>
    <row r="51" spans="2:11" ht="15.75">
      <c r="B51" s="23">
        <v>5.8</v>
      </c>
      <c r="C51" s="16" t="s">
        <v>180</v>
      </c>
      <c r="D51" s="55">
        <v>25</v>
      </c>
      <c r="E51" s="53">
        <v>254</v>
      </c>
      <c r="F51" s="57">
        <f t="shared" si="0"/>
        <v>6350</v>
      </c>
      <c r="G51" s="58">
        <f>F51/F137</f>
        <v>0.0010518180218996795</v>
      </c>
      <c r="H51" s="63">
        <f t="shared" si="2"/>
        <v>5821.540330347054</v>
      </c>
      <c r="I51" s="45">
        <f t="shared" si="1"/>
        <v>22.91945011947659</v>
      </c>
      <c r="J51" s="17"/>
      <c r="K51" s="17"/>
    </row>
    <row r="52" spans="2:9" ht="31.5">
      <c r="B52" s="23">
        <v>5.9</v>
      </c>
      <c r="C52" s="16" t="s">
        <v>181</v>
      </c>
      <c r="D52" s="55">
        <v>20</v>
      </c>
      <c r="E52" s="56">
        <v>402</v>
      </c>
      <c r="F52" s="57">
        <f>D52*E52</f>
        <v>8040</v>
      </c>
      <c r="G52" s="58">
        <f>F52/F137</f>
        <v>0.0013317506922950271</v>
      </c>
      <c r="H52" s="63">
        <f t="shared" si="2"/>
        <v>7370.895158423671</v>
      </c>
      <c r="I52" s="45">
        <f t="shared" si="1"/>
        <v>18.335560095581272</v>
      </c>
    </row>
    <row r="53" spans="2:9" ht="31.5">
      <c r="B53" s="23">
        <v>5.1</v>
      </c>
      <c r="C53" s="16" t="s">
        <v>182</v>
      </c>
      <c r="D53" s="55">
        <v>15</v>
      </c>
      <c r="E53" s="53">
        <v>408</v>
      </c>
      <c r="F53" s="57">
        <f>D53*E53</f>
        <v>6120</v>
      </c>
      <c r="G53" s="58">
        <f>F53/F137</f>
        <v>0.001013720676224573</v>
      </c>
      <c r="H53" s="63">
        <f t="shared" si="2"/>
        <v>5610.681389247869</v>
      </c>
      <c r="I53" s="45">
        <f t="shared" si="1"/>
        <v>13.751670071685954</v>
      </c>
    </row>
    <row r="54" spans="2:9" ht="15.75">
      <c r="B54" s="62">
        <v>6</v>
      </c>
      <c r="C54" s="60" t="s">
        <v>183</v>
      </c>
      <c r="D54" s="55"/>
      <c r="E54" s="53"/>
      <c r="F54" s="57">
        <v>0</v>
      </c>
      <c r="G54" s="58">
        <f>F54/F137</f>
        <v>0</v>
      </c>
      <c r="H54" s="63">
        <f t="shared" si="2"/>
        <v>0</v>
      </c>
      <c r="I54" s="45">
        <v>0</v>
      </c>
    </row>
    <row r="55" spans="2:9" ht="15.75">
      <c r="B55" s="23">
        <v>6.1</v>
      </c>
      <c r="C55" s="16" t="s">
        <v>184</v>
      </c>
      <c r="D55" s="55">
        <v>12</v>
      </c>
      <c r="E55" s="53">
        <v>421</v>
      </c>
      <c r="F55" s="57">
        <f aca="true" t="shared" si="3" ref="F55:F118">D55*E55</f>
        <v>5052</v>
      </c>
      <c r="G55" s="58">
        <f>F55/F137</f>
        <v>0.0008368164797853827</v>
      </c>
      <c r="H55" s="63">
        <f t="shared" si="2"/>
        <v>4631.562480143829</v>
      </c>
      <c r="I55" s="45">
        <f t="shared" si="1"/>
        <v>11.001336057348762</v>
      </c>
    </row>
    <row r="56" spans="2:9" ht="31.5">
      <c r="B56" s="23">
        <v>6.2</v>
      </c>
      <c r="C56" s="16" t="s">
        <v>185</v>
      </c>
      <c r="D56" s="55">
        <v>12</v>
      </c>
      <c r="E56" s="53">
        <v>421</v>
      </c>
      <c r="F56" s="57">
        <f t="shared" si="3"/>
        <v>5052</v>
      </c>
      <c r="G56" s="58">
        <f>F56/F137</f>
        <v>0.0008368164797853827</v>
      </c>
      <c r="H56" s="63">
        <f t="shared" si="2"/>
        <v>4631.562480143829</v>
      </c>
      <c r="I56" s="45">
        <f t="shared" si="1"/>
        <v>11.001336057348762</v>
      </c>
    </row>
    <row r="57" spans="2:9" ht="31.5">
      <c r="B57" s="23">
        <v>6.3</v>
      </c>
      <c r="C57" s="16" t="s">
        <v>186</v>
      </c>
      <c r="D57" s="55">
        <v>12</v>
      </c>
      <c r="E57" s="53">
        <v>421</v>
      </c>
      <c r="F57" s="57">
        <f t="shared" si="3"/>
        <v>5052</v>
      </c>
      <c r="G57" s="58">
        <f>F57/F137</f>
        <v>0.0008368164797853827</v>
      </c>
      <c r="H57" s="63">
        <f t="shared" si="2"/>
        <v>4631.562480143829</v>
      </c>
      <c r="I57" s="45">
        <f t="shared" si="1"/>
        <v>11.001336057348762</v>
      </c>
    </row>
    <row r="58" spans="2:9" ht="15.75">
      <c r="B58" s="23">
        <v>6.4</v>
      </c>
      <c r="C58" s="16" t="s">
        <v>187</v>
      </c>
      <c r="D58" s="55">
        <v>12</v>
      </c>
      <c r="E58" s="53">
        <v>421</v>
      </c>
      <c r="F58" s="57">
        <f t="shared" si="3"/>
        <v>5052</v>
      </c>
      <c r="G58" s="58">
        <f>F58/F137</f>
        <v>0.0008368164797853827</v>
      </c>
      <c r="H58" s="63">
        <f t="shared" si="2"/>
        <v>4631.562480143829</v>
      </c>
      <c r="I58" s="45">
        <f t="shared" si="1"/>
        <v>11.001336057348762</v>
      </c>
    </row>
    <row r="59" spans="2:9" ht="15.75">
      <c r="B59" s="62">
        <v>7</v>
      </c>
      <c r="C59" s="60" t="s">
        <v>57</v>
      </c>
      <c r="D59" s="55"/>
      <c r="E59" s="53"/>
      <c r="F59" s="57">
        <v>0</v>
      </c>
      <c r="G59" s="58">
        <f>F59/F137</f>
        <v>0</v>
      </c>
      <c r="H59" s="63">
        <f t="shared" si="2"/>
        <v>0</v>
      </c>
      <c r="I59" s="45">
        <v>0</v>
      </c>
    </row>
    <row r="60" spans="2:9" ht="31.5">
      <c r="B60" s="23">
        <v>7.1</v>
      </c>
      <c r="C60" s="16" t="s">
        <v>188</v>
      </c>
      <c r="D60" s="55">
        <v>500</v>
      </c>
      <c r="E60" s="53">
        <v>413</v>
      </c>
      <c r="F60" s="57">
        <f t="shared" si="3"/>
        <v>206500</v>
      </c>
      <c r="G60" s="58">
        <f>F60/F137</f>
        <v>0.034204790790910836</v>
      </c>
      <c r="H60" s="63">
        <f t="shared" si="2"/>
        <v>189314.65798687664</v>
      </c>
      <c r="I60" s="45">
        <f t="shared" si="1"/>
        <v>458.3890023895318</v>
      </c>
    </row>
    <row r="61" spans="2:9" ht="31.5">
      <c r="B61" s="23">
        <v>7.2</v>
      </c>
      <c r="C61" s="16" t="s">
        <v>189</v>
      </c>
      <c r="D61" s="55">
        <v>60</v>
      </c>
      <c r="E61" s="53">
        <v>408</v>
      </c>
      <c r="F61" s="57">
        <f t="shared" si="3"/>
        <v>24480</v>
      </c>
      <c r="G61" s="58">
        <f>F61/F137</f>
        <v>0.004054882704898292</v>
      </c>
      <c r="H61" s="63">
        <f t="shared" si="2"/>
        <v>22442.725556991478</v>
      </c>
      <c r="I61" s="45">
        <f t="shared" si="1"/>
        <v>55.006680286743816</v>
      </c>
    </row>
    <row r="62" spans="2:9" ht="15.75">
      <c r="B62" s="62">
        <v>8</v>
      </c>
      <c r="C62" s="60" t="s">
        <v>110</v>
      </c>
      <c r="D62" s="55"/>
      <c r="E62" s="53"/>
      <c r="F62" s="57">
        <f t="shared" si="3"/>
        <v>0</v>
      </c>
      <c r="G62" s="58">
        <f>F62/F137</f>
        <v>0</v>
      </c>
      <c r="H62" s="63">
        <f t="shared" si="2"/>
        <v>0</v>
      </c>
      <c r="I62" s="45">
        <v>0</v>
      </c>
    </row>
    <row r="63" spans="2:9" ht="15.75">
      <c r="B63" s="23">
        <v>8.1</v>
      </c>
      <c r="C63" s="16" t="s">
        <v>190</v>
      </c>
      <c r="D63" s="55">
        <v>400</v>
      </c>
      <c r="E63" s="53">
        <v>420</v>
      </c>
      <c r="F63" s="57">
        <f t="shared" si="3"/>
        <v>168000</v>
      </c>
      <c r="G63" s="58">
        <f>F63/F137</f>
        <v>0.027827626406164745</v>
      </c>
      <c r="H63" s="63">
        <f t="shared" si="2"/>
        <v>154018.70480288268</v>
      </c>
      <c r="I63" s="45">
        <f t="shared" si="1"/>
        <v>366.71120191162544</v>
      </c>
    </row>
    <row r="64" spans="2:9" ht="15.75">
      <c r="B64" s="23">
        <v>8.2</v>
      </c>
      <c r="C64" s="16" t="s">
        <v>191</v>
      </c>
      <c r="D64" s="55">
        <v>800</v>
      </c>
      <c r="E64" s="53">
        <v>420</v>
      </c>
      <c r="F64" s="57">
        <f t="shared" si="3"/>
        <v>336000</v>
      </c>
      <c r="G64" s="58">
        <f>F64/F137</f>
        <v>0.05565525281232949</v>
      </c>
      <c r="H64" s="63">
        <f t="shared" si="2"/>
        <v>308037.40960576537</v>
      </c>
      <c r="I64" s="45">
        <f t="shared" si="1"/>
        <v>733.4224038232509</v>
      </c>
    </row>
    <row r="65" spans="2:9" ht="15.75">
      <c r="B65" s="62">
        <v>9</v>
      </c>
      <c r="C65" s="60" t="s">
        <v>192</v>
      </c>
      <c r="D65" s="55"/>
      <c r="E65" s="53"/>
      <c r="F65" s="57">
        <v>0</v>
      </c>
      <c r="G65" s="58">
        <f>F65/F137</f>
        <v>0</v>
      </c>
      <c r="H65" s="63">
        <f t="shared" si="2"/>
        <v>0</v>
      </c>
      <c r="I65" s="45">
        <v>0</v>
      </c>
    </row>
    <row r="66" spans="2:9" ht="15.75">
      <c r="B66" s="23">
        <v>9.1</v>
      </c>
      <c r="C66" s="16" t="s">
        <v>193</v>
      </c>
      <c r="D66" s="55">
        <v>400</v>
      </c>
      <c r="E66" s="53">
        <v>300.91</v>
      </c>
      <c r="F66" s="57">
        <f t="shared" si="3"/>
        <v>120364.00000000001</v>
      </c>
      <c r="G66" s="58">
        <f>F66/F137</f>
        <v>0.019937169194950085</v>
      </c>
      <c r="H66" s="63">
        <f t="shared" si="2"/>
        <v>110347.06776722723</v>
      </c>
      <c r="I66" s="45">
        <f t="shared" si="1"/>
        <v>366.7112019116255</v>
      </c>
    </row>
    <row r="67" spans="2:9" ht="15.75">
      <c r="B67" s="23">
        <v>9.2</v>
      </c>
      <c r="C67" s="16" t="s">
        <v>194</v>
      </c>
      <c r="D67" s="55">
        <v>600</v>
      </c>
      <c r="E67" s="53">
        <v>420.71</v>
      </c>
      <c r="F67" s="57">
        <f t="shared" si="3"/>
        <v>252426</v>
      </c>
      <c r="G67" s="58">
        <f>F67/F137</f>
        <v>0.04181200251906275</v>
      </c>
      <c r="H67" s="63">
        <f t="shared" si="2"/>
        <v>231418.6046343599</v>
      </c>
      <c r="I67" s="45">
        <f t="shared" si="1"/>
        <v>550.0668028674381</v>
      </c>
    </row>
    <row r="68" spans="2:9" ht="15.75">
      <c r="B68" s="62">
        <v>10</v>
      </c>
      <c r="C68" s="60" t="s">
        <v>77</v>
      </c>
      <c r="D68" s="55"/>
      <c r="E68" s="53"/>
      <c r="F68" s="57">
        <v>0</v>
      </c>
      <c r="G68" s="58">
        <f>F68/F137</f>
        <v>0</v>
      </c>
      <c r="H68" s="63">
        <f t="shared" si="2"/>
        <v>0</v>
      </c>
      <c r="I68" s="45">
        <v>0</v>
      </c>
    </row>
    <row r="69" spans="2:9" ht="15.75">
      <c r="B69" s="23">
        <v>10.1</v>
      </c>
      <c r="C69" s="16" t="s">
        <v>195</v>
      </c>
      <c r="D69" s="55">
        <v>180</v>
      </c>
      <c r="E69" s="53">
        <v>400</v>
      </c>
      <c r="F69" s="57">
        <f t="shared" si="3"/>
        <v>72000</v>
      </c>
      <c r="G69" s="58">
        <f>F69/F137</f>
        <v>0.011926125602642034</v>
      </c>
      <c r="H69" s="63">
        <f t="shared" si="2"/>
        <v>66008.01634409258</v>
      </c>
      <c r="I69" s="45">
        <f t="shared" si="1"/>
        <v>165.02004086023146</v>
      </c>
    </row>
    <row r="70" spans="2:9" ht="31.5">
      <c r="B70" s="23">
        <v>10.2</v>
      </c>
      <c r="C70" s="16" t="s">
        <v>196</v>
      </c>
      <c r="D70" s="55">
        <v>180</v>
      </c>
      <c r="E70" s="53">
        <v>275</v>
      </c>
      <c r="F70" s="57">
        <f t="shared" si="3"/>
        <v>49500</v>
      </c>
      <c r="G70" s="58">
        <f>F70/F137</f>
        <v>0.008199211351816399</v>
      </c>
      <c r="H70" s="63">
        <f t="shared" si="2"/>
        <v>45380.511236563645</v>
      </c>
      <c r="I70" s="45">
        <f t="shared" si="1"/>
        <v>165.02004086023143</v>
      </c>
    </row>
    <row r="71" spans="2:9" ht="31.5">
      <c r="B71" s="23">
        <v>10.3</v>
      </c>
      <c r="C71" s="16" t="s">
        <v>197</v>
      </c>
      <c r="D71" s="55">
        <v>96</v>
      </c>
      <c r="E71" s="53">
        <v>390</v>
      </c>
      <c r="F71" s="57">
        <f t="shared" si="3"/>
        <v>37440</v>
      </c>
      <c r="G71" s="58">
        <f>F71/F137</f>
        <v>0.006201585313373858</v>
      </c>
      <c r="H71" s="63">
        <f t="shared" si="2"/>
        <v>34324.16849892814</v>
      </c>
      <c r="I71" s="45">
        <f t="shared" si="1"/>
        <v>88.01068845879011</v>
      </c>
    </row>
    <row r="72" spans="2:9" ht="31.5">
      <c r="B72" s="23">
        <v>10.4</v>
      </c>
      <c r="C72" s="16" t="s">
        <v>198</v>
      </c>
      <c r="D72" s="55">
        <v>240</v>
      </c>
      <c r="E72" s="53">
        <v>390</v>
      </c>
      <c r="F72" s="57">
        <f t="shared" si="3"/>
        <v>93600</v>
      </c>
      <c r="G72" s="58">
        <f>F72/F137</f>
        <v>0.015503963283434645</v>
      </c>
      <c r="H72" s="63">
        <f t="shared" si="2"/>
        <v>85810.42124732035</v>
      </c>
      <c r="I72" s="45">
        <f t="shared" si="1"/>
        <v>220.02672114697526</v>
      </c>
    </row>
    <row r="73" spans="2:9" ht="15.75">
      <c r="B73" s="62">
        <v>11</v>
      </c>
      <c r="C73" s="60" t="s">
        <v>85</v>
      </c>
      <c r="D73" s="55"/>
      <c r="E73" s="53"/>
      <c r="F73" s="57">
        <v>0</v>
      </c>
      <c r="G73" s="58">
        <f>F73/F137</f>
        <v>0</v>
      </c>
      <c r="H73" s="63">
        <f t="shared" si="2"/>
        <v>0</v>
      </c>
      <c r="I73" s="45">
        <v>0</v>
      </c>
    </row>
    <row r="74" spans="2:9" ht="15.75">
      <c r="B74" s="23">
        <v>11.1</v>
      </c>
      <c r="C74" s="16" t="s">
        <v>199</v>
      </c>
      <c r="D74" s="55">
        <v>50</v>
      </c>
      <c r="E74" s="53">
        <v>144</v>
      </c>
      <c r="F74" s="57">
        <f t="shared" si="3"/>
        <v>7200</v>
      </c>
      <c r="G74" s="58">
        <f>F74/F137</f>
        <v>0.0011926125602642035</v>
      </c>
      <c r="H74" s="63">
        <f t="shared" si="2"/>
        <v>6600.801634409258</v>
      </c>
      <c r="I74" s="45">
        <f aca="true" t="shared" si="4" ref="I74:I134">H74/E74</f>
        <v>45.83890023895319</v>
      </c>
    </row>
    <row r="75" spans="2:9" ht="31.5">
      <c r="B75" s="23">
        <v>11.2</v>
      </c>
      <c r="C75" s="16" t="s">
        <v>200</v>
      </c>
      <c r="D75" s="55">
        <v>60</v>
      </c>
      <c r="E75" s="53">
        <v>134</v>
      </c>
      <c r="F75" s="57">
        <f t="shared" si="3"/>
        <v>8040</v>
      </c>
      <c r="G75" s="58">
        <f>F75/F137</f>
        <v>0.0013317506922950271</v>
      </c>
      <c r="H75" s="63">
        <f aca="true" t="shared" si="5" ref="H75:H136">G75*5534741</f>
        <v>7370.895158423671</v>
      </c>
      <c r="I75" s="45">
        <f t="shared" si="4"/>
        <v>55.006680286743816</v>
      </c>
    </row>
    <row r="76" spans="2:9" ht="31.5">
      <c r="B76" s="23">
        <v>11.3</v>
      </c>
      <c r="C76" s="16" t="s">
        <v>201</v>
      </c>
      <c r="D76" s="55">
        <v>60</v>
      </c>
      <c r="E76" s="53">
        <v>166</v>
      </c>
      <c r="F76" s="57">
        <f t="shared" si="3"/>
        <v>9960</v>
      </c>
      <c r="G76" s="58">
        <f>F76/F137</f>
        <v>0.0016497807083654815</v>
      </c>
      <c r="H76" s="63">
        <f t="shared" si="5"/>
        <v>9131.108927599473</v>
      </c>
      <c r="I76" s="45">
        <f t="shared" si="4"/>
        <v>55.00668028674381</v>
      </c>
    </row>
    <row r="77" spans="2:9" ht="31.5">
      <c r="B77" s="23">
        <v>11.4</v>
      </c>
      <c r="C77" s="16" t="s">
        <v>202</v>
      </c>
      <c r="D77" s="55">
        <v>50</v>
      </c>
      <c r="E77" s="53">
        <v>407</v>
      </c>
      <c r="F77" s="57">
        <f t="shared" si="3"/>
        <v>20350</v>
      </c>
      <c r="G77" s="58">
        <f>F77/F137</f>
        <v>0.003370786889080075</v>
      </c>
      <c r="H77" s="63">
        <f t="shared" si="5"/>
        <v>18656.432397253942</v>
      </c>
      <c r="I77" s="45">
        <f t="shared" si="4"/>
        <v>45.83890023895317</v>
      </c>
    </row>
    <row r="78" spans="2:9" ht="31.5">
      <c r="B78" s="23">
        <v>11.5</v>
      </c>
      <c r="C78" s="16" t="s">
        <v>203</v>
      </c>
      <c r="D78" s="55">
        <v>220</v>
      </c>
      <c r="E78" s="53">
        <v>420</v>
      </c>
      <c r="F78" s="57">
        <f t="shared" si="3"/>
        <v>92400</v>
      </c>
      <c r="G78" s="58">
        <f>F78/F137</f>
        <v>0.015305194523390611</v>
      </c>
      <c r="H78" s="63">
        <f t="shared" si="5"/>
        <v>84710.28764158547</v>
      </c>
      <c r="I78" s="45">
        <f t="shared" si="4"/>
        <v>201.69116105139398</v>
      </c>
    </row>
    <row r="79" spans="2:9" ht="31.5">
      <c r="B79" s="23">
        <v>11.6</v>
      </c>
      <c r="C79" s="16" t="s">
        <v>204</v>
      </c>
      <c r="D79" s="55">
        <v>220</v>
      </c>
      <c r="E79" s="53">
        <v>420</v>
      </c>
      <c r="F79" s="57">
        <f t="shared" si="3"/>
        <v>92400</v>
      </c>
      <c r="G79" s="58">
        <f>F79/F137</f>
        <v>0.015305194523390611</v>
      </c>
      <c r="H79" s="63">
        <f t="shared" si="5"/>
        <v>84710.28764158547</v>
      </c>
      <c r="I79" s="45">
        <f t="shared" si="4"/>
        <v>201.69116105139398</v>
      </c>
    </row>
    <row r="80" spans="2:9" ht="31.5">
      <c r="B80" s="23">
        <v>11.7</v>
      </c>
      <c r="C80" s="16" t="s">
        <v>205</v>
      </c>
      <c r="D80" s="55">
        <v>560</v>
      </c>
      <c r="E80" s="53">
        <v>420</v>
      </c>
      <c r="F80" s="57">
        <f t="shared" si="3"/>
        <v>235200</v>
      </c>
      <c r="G80" s="58">
        <f>F80/F137</f>
        <v>0.038958676968630646</v>
      </c>
      <c r="H80" s="63">
        <f t="shared" si="5"/>
        <v>215626.18672403574</v>
      </c>
      <c r="I80" s="45">
        <f t="shared" si="4"/>
        <v>513.3956826762756</v>
      </c>
    </row>
    <row r="81" spans="2:9" ht="31.5">
      <c r="B81" s="23">
        <v>11.8</v>
      </c>
      <c r="C81" s="16" t="s">
        <v>206</v>
      </c>
      <c r="D81" s="55">
        <v>20</v>
      </c>
      <c r="E81" s="53">
        <v>405</v>
      </c>
      <c r="F81" s="57">
        <f t="shared" si="3"/>
        <v>8100</v>
      </c>
      <c r="G81" s="58">
        <f>F81/F137</f>
        <v>0.0013416891302972288</v>
      </c>
      <c r="H81" s="63">
        <f t="shared" si="5"/>
        <v>7425.901838710414</v>
      </c>
      <c r="I81" s="45">
        <f t="shared" si="4"/>
        <v>18.33556009558127</v>
      </c>
    </row>
    <row r="82" spans="2:9" ht="31.5">
      <c r="B82" s="23">
        <v>11.9</v>
      </c>
      <c r="C82" s="16" t="s">
        <v>207</v>
      </c>
      <c r="D82" s="55">
        <v>160</v>
      </c>
      <c r="E82" s="53">
        <v>335</v>
      </c>
      <c r="F82" s="57">
        <f t="shared" si="3"/>
        <v>53600</v>
      </c>
      <c r="G82" s="58">
        <f>F82/F137</f>
        <v>0.008878337948633514</v>
      </c>
      <c r="H82" s="63">
        <f t="shared" si="5"/>
        <v>49139.301056157805</v>
      </c>
      <c r="I82" s="45">
        <f t="shared" si="4"/>
        <v>146.68448076465017</v>
      </c>
    </row>
    <row r="83" spans="2:9" ht="31.5">
      <c r="B83" s="23">
        <v>11.1</v>
      </c>
      <c r="C83" s="16" t="s">
        <v>208</v>
      </c>
      <c r="D83" s="55">
        <v>620</v>
      </c>
      <c r="E83" s="53">
        <v>278</v>
      </c>
      <c r="F83" s="57">
        <f t="shared" si="3"/>
        <v>172360</v>
      </c>
      <c r="G83" s="58">
        <f>F83/F137</f>
        <v>0.02854981956765807</v>
      </c>
      <c r="H83" s="63">
        <f t="shared" si="5"/>
        <v>158015.8569037194</v>
      </c>
      <c r="I83" s="45">
        <f t="shared" si="4"/>
        <v>568.4023629630194</v>
      </c>
    </row>
    <row r="84" spans="2:9" ht="15.75">
      <c r="B84" s="23">
        <v>11.11</v>
      </c>
      <c r="C84" s="16" t="s">
        <v>209</v>
      </c>
      <c r="D84" s="55">
        <v>50</v>
      </c>
      <c r="E84" s="53">
        <v>412</v>
      </c>
      <c r="F84" s="57">
        <f t="shared" si="3"/>
        <v>20600</v>
      </c>
      <c r="G84" s="58">
        <f>F84/F137</f>
        <v>0.003412197047422582</v>
      </c>
      <c r="H84" s="63">
        <f t="shared" si="5"/>
        <v>18885.62689844871</v>
      </c>
      <c r="I84" s="45">
        <f t="shared" si="4"/>
        <v>45.83890023895318</v>
      </c>
    </row>
    <row r="85" spans="2:9" ht="31.5">
      <c r="B85" s="23">
        <v>11.12</v>
      </c>
      <c r="C85" s="16" t="s">
        <v>210</v>
      </c>
      <c r="D85" s="55">
        <v>50</v>
      </c>
      <c r="E85" s="53">
        <v>230</v>
      </c>
      <c r="F85" s="57">
        <f t="shared" si="3"/>
        <v>11500</v>
      </c>
      <c r="G85" s="58">
        <f>F85/F137</f>
        <v>0.001904867283755325</v>
      </c>
      <c r="H85" s="63">
        <f t="shared" si="5"/>
        <v>10542.947054959232</v>
      </c>
      <c r="I85" s="45">
        <f t="shared" si="4"/>
        <v>45.83890023895318</v>
      </c>
    </row>
    <row r="86" spans="2:9" ht="31.5">
      <c r="B86" s="23">
        <v>11.13</v>
      </c>
      <c r="C86" s="16" t="s">
        <v>211</v>
      </c>
      <c r="D86" s="55">
        <v>30</v>
      </c>
      <c r="E86" s="53">
        <v>293</v>
      </c>
      <c r="F86" s="57">
        <f t="shared" si="3"/>
        <v>8790</v>
      </c>
      <c r="G86" s="58">
        <f>F86/F137</f>
        <v>0.0014559811673225485</v>
      </c>
      <c r="H86" s="63">
        <f t="shared" si="5"/>
        <v>8058.478662007969</v>
      </c>
      <c r="I86" s="45">
        <f t="shared" si="4"/>
        <v>27.503340143371908</v>
      </c>
    </row>
    <row r="87" spans="2:9" ht="15.75">
      <c r="B87" s="62">
        <v>12</v>
      </c>
      <c r="C87" s="60" t="s">
        <v>28</v>
      </c>
      <c r="D87" s="55"/>
      <c r="E87" s="53"/>
      <c r="F87" s="57">
        <f t="shared" si="3"/>
        <v>0</v>
      </c>
      <c r="G87" s="58">
        <f>F87/F137</f>
        <v>0</v>
      </c>
      <c r="H87" s="63">
        <f t="shared" si="5"/>
        <v>0</v>
      </c>
      <c r="I87" s="45">
        <v>0</v>
      </c>
    </row>
    <row r="88" spans="2:9" ht="31.5">
      <c r="B88" s="23">
        <v>12.1</v>
      </c>
      <c r="C88" s="16" t="s">
        <v>212</v>
      </c>
      <c r="D88" s="55">
        <v>250</v>
      </c>
      <c r="E88" s="53">
        <v>380</v>
      </c>
      <c r="F88" s="57">
        <f t="shared" si="3"/>
        <v>95000</v>
      </c>
      <c r="G88" s="58">
        <f>F88/F137</f>
        <v>0.015735860170152684</v>
      </c>
      <c r="H88" s="63">
        <f t="shared" si="5"/>
        <v>87093.91045401104</v>
      </c>
      <c r="I88" s="45">
        <f t="shared" si="4"/>
        <v>229.1945011947659</v>
      </c>
    </row>
    <row r="89" spans="2:9" ht="31.5">
      <c r="B89" s="23">
        <v>12.2</v>
      </c>
      <c r="C89" s="16" t="s">
        <v>213</v>
      </c>
      <c r="D89" s="55">
        <v>250</v>
      </c>
      <c r="E89" s="53">
        <v>410</v>
      </c>
      <c r="F89" s="57">
        <f t="shared" si="3"/>
        <v>102500</v>
      </c>
      <c r="G89" s="58">
        <f>F89/F137</f>
        <v>0.016978164920427898</v>
      </c>
      <c r="H89" s="63">
        <f t="shared" si="5"/>
        <v>93969.74548985402</v>
      </c>
      <c r="I89" s="45">
        <f t="shared" si="4"/>
        <v>229.1945011947659</v>
      </c>
    </row>
    <row r="90" spans="2:9" ht="15.75">
      <c r="B90" s="23">
        <v>12.3</v>
      </c>
      <c r="C90" s="16" t="s">
        <v>214</v>
      </c>
      <c r="D90" s="55">
        <v>250</v>
      </c>
      <c r="E90" s="53">
        <v>420</v>
      </c>
      <c r="F90" s="57">
        <f t="shared" si="3"/>
        <v>105000</v>
      </c>
      <c r="G90" s="58">
        <f>F90/F137</f>
        <v>0.017392266503852966</v>
      </c>
      <c r="H90" s="63">
        <f t="shared" si="5"/>
        <v>96261.69050180167</v>
      </c>
      <c r="I90" s="45">
        <f t="shared" si="4"/>
        <v>229.19450119476588</v>
      </c>
    </row>
    <row r="91" spans="2:9" ht="15.75">
      <c r="B91" s="62">
        <v>13</v>
      </c>
      <c r="C91" s="60" t="s">
        <v>55</v>
      </c>
      <c r="D91" s="55">
        <v>200</v>
      </c>
      <c r="E91" s="53">
        <v>420</v>
      </c>
      <c r="F91" s="57">
        <f t="shared" si="3"/>
        <v>84000</v>
      </c>
      <c r="G91" s="58">
        <f>F91/F137</f>
        <v>0.013913813203082373</v>
      </c>
      <c r="H91" s="63">
        <f t="shared" si="5"/>
        <v>77009.35240144134</v>
      </c>
      <c r="I91" s="45">
        <f t="shared" si="4"/>
        <v>183.35560095581272</v>
      </c>
    </row>
    <row r="92" spans="2:9" ht="15.75">
      <c r="B92" s="62">
        <v>14</v>
      </c>
      <c r="C92" s="60" t="s">
        <v>215</v>
      </c>
      <c r="D92" s="55"/>
      <c r="E92" s="53"/>
      <c r="F92" s="57">
        <f t="shared" si="3"/>
        <v>0</v>
      </c>
      <c r="G92" s="58">
        <f>F92/F137</f>
        <v>0</v>
      </c>
      <c r="H92" s="63">
        <f t="shared" si="5"/>
        <v>0</v>
      </c>
      <c r="I92" s="45">
        <v>0</v>
      </c>
    </row>
    <row r="93" spans="2:9" ht="31.5">
      <c r="B93" s="23">
        <v>14.1</v>
      </c>
      <c r="C93" s="16" t="s">
        <v>216</v>
      </c>
      <c r="D93" s="55">
        <v>300</v>
      </c>
      <c r="E93" s="53">
        <v>421</v>
      </c>
      <c r="F93" s="57">
        <f t="shared" si="3"/>
        <v>126300</v>
      </c>
      <c r="G93" s="58">
        <f>F93/F137</f>
        <v>0.02092041199463457</v>
      </c>
      <c r="H93" s="63">
        <f t="shared" si="5"/>
        <v>115789.06200359573</v>
      </c>
      <c r="I93" s="45">
        <f t="shared" si="4"/>
        <v>275.03340143371906</v>
      </c>
    </row>
    <row r="94" spans="2:9" ht="15.75">
      <c r="B94" s="23">
        <v>14.2</v>
      </c>
      <c r="C94" s="16" t="s">
        <v>217</v>
      </c>
      <c r="D94" s="55">
        <v>60</v>
      </c>
      <c r="E94" s="53">
        <v>421</v>
      </c>
      <c r="F94" s="57">
        <f t="shared" si="3"/>
        <v>25260</v>
      </c>
      <c r="G94" s="58">
        <f>F94/F137</f>
        <v>0.004184082398926914</v>
      </c>
      <c r="H94" s="63">
        <f t="shared" si="5"/>
        <v>23157.812400719144</v>
      </c>
      <c r="I94" s="45">
        <f t="shared" si="4"/>
        <v>55.00668028674381</v>
      </c>
    </row>
    <row r="95" spans="2:9" ht="15.75">
      <c r="B95" s="23">
        <v>14.3</v>
      </c>
      <c r="C95" s="16" t="s">
        <v>218</v>
      </c>
      <c r="D95" s="55">
        <v>240</v>
      </c>
      <c r="E95" s="53">
        <v>421</v>
      </c>
      <c r="F95" s="57">
        <f t="shared" si="3"/>
        <v>101040</v>
      </c>
      <c r="G95" s="58">
        <f>F95/F137</f>
        <v>0.016736329595707655</v>
      </c>
      <c r="H95" s="63">
        <f t="shared" si="5"/>
        <v>92631.24960287657</v>
      </c>
      <c r="I95" s="45">
        <f t="shared" si="4"/>
        <v>220.02672114697523</v>
      </c>
    </row>
    <row r="96" spans="2:9" ht="15.75">
      <c r="B96" s="62">
        <v>15</v>
      </c>
      <c r="C96" s="60" t="s">
        <v>219</v>
      </c>
      <c r="D96" s="55"/>
      <c r="E96" s="53"/>
      <c r="F96" s="57">
        <f t="shared" si="3"/>
        <v>0</v>
      </c>
      <c r="G96" s="58">
        <f>F96/F137</f>
        <v>0</v>
      </c>
      <c r="H96" s="63">
        <f t="shared" si="5"/>
        <v>0</v>
      </c>
      <c r="I96" s="45">
        <v>0</v>
      </c>
    </row>
    <row r="97" spans="2:9" ht="15.75">
      <c r="B97" s="23">
        <v>15.1</v>
      </c>
      <c r="C97" s="64" t="s">
        <v>220</v>
      </c>
      <c r="D97" s="55">
        <v>120</v>
      </c>
      <c r="E97" s="53">
        <v>100</v>
      </c>
      <c r="F97" s="57">
        <f t="shared" si="3"/>
        <v>12000</v>
      </c>
      <c r="G97" s="58">
        <f>F97/F137</f>
        <v>0.001987687600440339</v>
      </c>
      <c r="H97" s="63">
        <f t="shared" si="5"/>
        <v>11001.336057348763</v>
      </c>
      <c r="I97" s="45">
        <f t="shared" si="4"/>
        <v>110.01336057348763</v>
      </c>
    </row>
    <row r="98" spans="2:9" ht="15.75">
      <c r="B98" s="62">
        <v>16</v>
      </c>
      <c r="C98" s="60" t="s">
        <v>221</v>
      </c>
      <c r="D98" s="55"/>
      <c r="E98" s="53"/>
      <c r="F98" s="57">
        <f t="shared" si="3"/>
        <v>0</v>
      </c>
      <c r="G98" s="65">
        <f>F98/F137</f>
        <v>0</v>
      </c>
      <c r="H98" s="63">
        <f t="shared" si="5"/>
        <v>0</v>
      </c>
      <c r="I98" s="45">
        <v>0</v>
      </c>
    </row>
    <row r="99" spans="2:9" ht="15.75">
      <c r="B99" s="23">
        <v>16.1</v>
      </c>
      <c r="C99" s="16" t="s">
        <v>222</v>
      </c>
      <c r="D99" s="55">
        <v>600</v>
      </c>
      <c r="E99" s="53">
        <v>370</v>
      </c>
      <c r="F99" s="57">
        <f t="shared" si="3"/>
        <v>222000</v>
      </c>
      <c r="G99" s="58">
        <f>F99/F137</f>
        <v>0.03677222060814627</v>
      </c>
      <c r="H99" s="63">
        <f t="shared" si="5"/>
        <v>203524.7170609521</v>
      </c>
      <c r="I99" s="45">
        <f t="shared" si="4"/>
        <v>550.0668028674381</v>
      </c>
    </row>
    <row r="100" spans="2:9" ht="15.75">
      <c r="B100" s="23">
        <v>16.2</v>
      </c>
      <c r="C100" s="16" t="s">
        <v>223</v>
      </c>
      <c r="D100" s="55">
        <v>360</v>
      </c>
      <c r="E100" s="53">
        <v>350</v>
      </c>
      <c r="F100" s="57">
        <f t="shared" si="3"/>
        <v>126000</v>
      </c>
      <c r="G100" s="58">
        <f>F100/F137</f>
        <v>0.02087071980462356</v>
      </c>
      <c r="H100" s="63">
        <f t="shared" si="5"/>
        <v>115514.02860216201</v>
      </c>
      <c r="I100" s="45">
        <f t="shared" si="4"/>
        <v>330.04008172046287</v>
      </c>
    </row>
    <row r="101" spans="2:9" ht="15.75">
      <c r="B101" s="23">
        <v>16.3</v>
      </c>
      <c r="C101" s="16" t="s">
        <v>224</v>
      </c>
      <c r="D101" s="55">
        <v>240</v>
      </c>
      <c r="E101" s="53">
        <v>300</v>
      </c>
      <c r="F101" s="57">
        <f t="shared" si="3"/>
        <v>72000</v>
      </c>
      <c r="G101" s="58">
        <f>F101/F137</f>
        <v>0.011926125602642034</v>
      </c>
      <c r="H101" s="63">
        <f t="shared" si="5"/>
        <v>66008.01634409258</v>
      </c>
      <c r="I101" s="45">
        <f t="shared" si="4"/>
        <v>220.02672114697526</v>
      </c>
    </row>
    <row r="102" spans="2:9" ht="15.75">
      <c r="B102" s="23">
        <v>16.4</v>
      </c>
      <c r="C102" s="16" t="s">
        <v>225</v>
      </c>
      <c r="D102" s="55">
        <v>600</v>
      </c>
      <c r="E102" s="53">
        <v>350</v>
      </c>
      <c r="F102" s="57">
        <f t="shared" si="3"/>
        <v>210000</v>
      </c>
      <c r="G102" s="58">
        <f>F102/F137</f>
        <v>0.03478453300770593</v>
      </c>
      <c r="H102" s="63">
        <f t="shared" si="5"/>
        <v>192523.38100360334</v>
      </c>
      <c r="I102" s="45">
        <f t="shared" si="4"/>
        <v>550.0668028674381</v>
      </c>
    </row>
    <row r="103" spans="2:9" ht="31.5">
      <c r="B103" s="62">
        <v>17</v>
      </c>
      <c r="C103" s="60" t="s">
        <v>226</v>
      </c>
      <c r="D103" s="55"/>
      <c r="E103" s="53"/>
      <c r="F103" s="57">
        <f t="shared" si="3"/>
        <v>0</v>
      </c>
      <c r="G103" s="58">
        <f>F103/F137</f>
        <v>0</v>
      </c>
      <c r="H103" s="63">
        <f t="shared" si="5"/>
        <v>0</v>
      </c>
      <c r="I103" s="45">
        <v>0</v>
      </c>
    </row>
    <row r="104" spans="2:9" ht="15.75">
      <c r="B104" s="23">
        <v>17.1</v>
      </c>
      <c r="C104" s="16" t="s">
        <v>227</v>
      </c>
      <c r="D104" s="55">
        <v>180</v>
      </c>
      <c r="E104" s="53">
        <v>141</v>
      </c>
      <c r="F104" s="57">
        <f t="shared" si="3"/>
        <v>25380</v>
      </c>
      <c r="G104" s="58">
        <f>F104/F137</f>
        <v>0.0042039592749313175</v>
      </c>
      <c r="H104" s="63">
        <f t="shared" si="5"/>
        <v>23267.825761292635</v>
      </c>
      <c r="I104" s="45">
        <f t="shared" si="4"/>
        <v>165.02004086023146</v>
      </c>
    </row>
    <row r="105" spans="2:9" ht="15.75">
      <c r="B105" s="23">
        <v>17.2</v>
      </c>
      <c r="C105" s="16" t="s">
        <v>228</v>
      </c>
      <c r="D105" s="55">
        <v>120</v>
      </c>
      <c r="E105" s="53">
        <v>316</v>
      </c>
      <c r="F105" s="57">
        <f t="shared" si="3"/>
        <v>37920</v>
      </c>
      <c r="G105" s="58">
        <f>F105/F137</f>
        <v>0.006281092817391472</v>
      </c>
      <c r="H105" s="63">
        <f t="shared" si="5"/>
        <v>34764.22194122209</v>
      </c>
      <c r="I105" s="45">
        <f t="shared" si="4"/>
        <v>110.01336057348762</v>
      </c>
    </row>
    <row r="106" spans="2:9" ht="15.75">
      <c r="B106" s="23">
        <v>17.3</v>
      </c>
      <c r="C106" s="16" t="s">
        <v>229</v>
      </c>
      <c r="D106" s="55">
        <v>84</v>
      </c>
      <c r="E106" s="53">
        <v>416</v>
      </c>
      <c r="F106" s="57">
        <f t="shared" si="3"/>
        <v>34944</v>
      </c>
      <c r="G106" s="58">
        <f>F106/F137</f>
        <v>0.005788146292482268</v>
      </c>
      <c r="H106" s="63">
        <f t="shared" si="5"/>
        <v>32035.8905989996</v>
      </c>
      <c r="I106" s="45">
        <f t="shared" si="4"/>
        <v>77.00935240144135</v>
      </c>
    </row>
    <row r="107" spans="2:9" ht="15.75">
      <c r="B107" s="62">
        <v>18</v>
      </c>
      <c r="C107" s="60" t="s">
        <v>51</v>
      </c>
      <c r="D107" s="55"/>
      <c r="E107" s="53"/>
      <c r="F107" s="57">
        <f t="shared" si="3"/>
        <v>0</v>
      </c>
      <c r="G107" s="58">
        <f>F107/F137</f>
        <v>0</v>
      </c>
      <c r="H107" s="63">
        <f t="shared" si="5"/>
        <v>0</v>
      </c>
      <c r="I107" s="45">
        <v>0</v>
      </c>
    </row>
    <row r="108" spans="2:10" ht="31.5">
      <c r="B108" s="66">
        <v>18.1</v>
      </c>
      <c r="C108" s="16" t="s">
        <v>230</v>
      </c>
      <c r="D108" s="55">
        <v>720</v>
      </c>
      <c r="E108" s="53">
        <v>389</v>
      </c>
      <c r="F108" s="57">
        <f t="shared" si="3"/>
        <v>280080</v>
      </c>
      <c r="G108" s="58">
        <f>F108/F137</f>
        <v>0.046392628594277514</v>
      </c>
      <c r="H108" s="63">
        <f t="shared" si="5"/>
        <v>256771.1835785201</v>
      </c>
      <c r="I108" s="45">
        <f t="shared" si="4"/>
        <v>660.0801634409257</v>
      </c>
      <c r="J108" s="61"/>
    </row>
    <row r="109" spans="2:9" ht="31.5">
      <c r="B109" s="66">
        <v>18.2</v>
      </c>
      <c r="C109" s="16" t="s">
        <v>231</v>
      </c>
      <c r="D109" s="55">
        <v>120</v>
      </c>
      <c r="E109" s="53">
        <v>388</v>
      </c>
      <c r="F109" s="57">
        <f t="shared" si="3"/>
        <v>46560</v>
      </c>
      <c r="G109" s="58">
        <f>F109/F137</f>
        <v>0.0077122278897085155</v>
      </c>
      <c r="H109" s="63">
        <f t="shared" si="5"/>
        <v>42685.1839025132</v>
      </c>
      <c r="I109" s="45">
        <f t="shared" si="4"/>
        <v>110.01336057348763</v>
      </c>
    </row>
    <row r="110" spans="2:9" ht="15.75">
      <c r="B110" s="66">
        <v>18.3</v>
      </c>
      <c r="C110" s="16" t="s">
        <v>232</v>
      </c>
      <c r="D110" s="55">
        <v>240</v>
      </c>
      <c r="E110" s="53">
        <v>373</v>
      </c>
      <c r="F110" s="57">
        <f t="shared" si="3"/>
        <v>89520</v>
      </c>
      <c r="G110" s="58">
        <f>F110/F137</f>
        <v>0.01482814949928493</v>
      </c>
      <c r="H110" s="63">
        <f t="shared" si="5"/>
        <v>82069.96698782177</v>
      </c>
      <c r="I110" s="45">
        <f t="shared" si="4"/>
        <v>220.02672114697526</v>
      </c>
    </row>
    <row r="111" spans="2:9" ht="15.75">
      <c r="B111" s="66">
        <v>18.4</v>
      </c>
      <c r="C111" s="16" t="s">
        <v>233</v>
      </c>
      <c r="D111" s="55">
        <v>96</v>
      </c>
      <c r="E111" s="53">
        <v>370</v>
      </c>
      <c r="F111" s="57">
        <f t="shared" si="3"/>
        <v>35520</v>
      </c>
      <c r="G111" s="58">
        <f>F111/F137</f>
        <v>0.005883555297303404</v>
      </c>
      <c r="H111" s="63">
        <f t="shared" si="5"/>
        <v>32563.95472975234</v>
      </c>
      <c r="I111" s="45">
        <f t="shared" si="4"/>
        <v>88.0106884587901</v>
      </c>
    </row>
    <row r="112" spans="2:9" ht="15.75">
      <c r="B112" s="66">
        <v>18.5</v>
      </c>
      <c r="C112" s="16" t="s">
        <v>234</v>
      </c>
      <c r="D112" s="55">
        <v>120</v>
      </c>
      <c r="E112" s="53">
        <v>366</v>
      </c>
      <c r="F112" s="57">
        <f t="shared" si="3"/>
        <v>43920</v>
      </c>
      <c r="G112" s="58">
        <f>F112/F137</f>
        <v>0.007274936617611641</v>
      </c>
      <c r="H112" s="63">
        <f t="shared" si="5"/>
        <v>40264.88996989647</v>
      </c>
      <c r="I112" s="45">
        <f t="shared" si="4"/>
        <v>110.01336057348762</v>
      </c>
    </row>
    <row r="113" spans="2:9" ht="15.75">
      <c r="B113" s="66">
        <v>18.6</v>
      </c>
      <c r="C113" s="16" t="s">
        <v>235</v>
      </c>
      <c r="D113" s="55">
        <v>144</v>
      </c>
      <c r="E113" s="53">
        <v>391</v>
      </c>
      <c r="F113" s="57">
        <f t="shared" si="3"/>
        <v>56304</v>
      </c>
      <c r="G113" s="58">
        <f>F113/F137</f>
        <v>0.009326230221266071</v>
      </c>
      <c r="H113" s="63">
        <f t="shared" si="5"/>
        <v>51618.2687810804</v>
      </c>
      <c r="I113" s="45">
        <f t="shared" si="4"/>
        <v>132.01603268818516</v>
      </c>
    </row>
    <row r="114" spans="2:9" ht="31.5">
      <c r="B114" s="66">
        <v>18.7</v>
      </c>
      <c r="C114" s="16" t="s">
        <v>236</v>
      </c>
      <c r="D114" s="55">
        <v>144</v>
      </c>
      <c r="E114" s="53">
        <v>397</v>
      </c>
      <c r="F114" s="57">
        <f t="shared" si="3"/>
        <v>57168</v>
      </c>
      <c r="G114" s="58">
        <f>F114/F137</f>
        <v>0.009469343728497776</v>
      </c>
      <c r="H114" s="63">
        <f t="shared" si="5"/>
        <v>52410.36497720951</v>
      </c>
      <c r="I114" s="45">
        <f t="shared" si="4"/>
        <v>132.01603268818516</v>
      </c>
    </row>
    <row r="115" spans="2:9" ht="31.5">
      <c r="B115" s="66">
        <v>18.8</v>
      </c>
      <c r="C115" s="16" t="s">
        <v>237</v>
      </c>
      <c r="D115" s="55">
        <v>96</v>
      </c>
      <c r="E115" s="53">
        <v>397</v>
      </c>
      <c r="F115" s="57">
        <f t="shared" si="3"/>
        <v>38112</v>
      </c>
      <c r="G115" s="58">
        <f>F115/F137</f>
        <v>0.006312895818998517</v>
      </c>
      <c r="H115" s="63">
        <f t="shared" si="5"/>
        <v>34940.24331813967</v>
      </c>
      <c r="I115" s="45">
        <f t="shared" si="4"/>
        <v>88.0106884587901</v>
      </c>
    </row>
    <row r="116" spans="2:9" ht="15.75">
      <c r="B116" s="69">
        <v>18.9</v>
      </c>
      <c r="C116" s="16" t="s">
        <v>238</v>
      </c>
      <c r="D116" s="55">
        <v>240</v>
      </c>
      <c r="E116" s="53">
        <v>395</v>
      </c>
      <c r="F116" s="57">
        <f t="shared" si="3"/>
        <v>94800</v>
      </c>
      <c r="G116" s="58">
        <f>F116/F137</f>
        <v>0.01570273204347868</v>
      </c>
      <c r="H116" s="63">
        <f t="shared" si="5"/>
        <v>86910.55485305523</v>
      </c>
      <c r="I116" s="45">
        <f t="shared" si="4"/>
        <v>220.02672114697526</v>
      </c>
    </row>
    <row r="117" spans="2:9" ht="15.75">
      <c r="B117" s="62">
        <v>19</v>
      </c>
      <c r="C117" s="60" t="s">
        <v>239</v>
      </c>
      <c r="D117" s="55"/>
      <c r="E117" s="53"/>
      <c r="F117" s="57">
        <f t="shared" si="3"/>
        <v>0</v>
      </c>
      <c r="G117" s="58">
        <f>F117/F137</f>
        <v>0</v>
      </c>
      <c r="H117" s="63">
        <f t="shared" si="5"/>
        <v>0</v>
      </c>
      <c r="I117" s="45">
        <v>0</v>
      </c>
    </row>
    <row r="118" spans="2:9" ht="31.5">
      <c r="B118" s="23">
        <v>19.1</v>
      </c>
      <c r="C118" s="16" t="s">
        <v>240</v>
      </c>
      <c r="D118" s="55">
        <v>500</v>
      </c>
      <c r="E118" s="53">
        <v>355</v>
      </c>
      <c r="F118" s="57">
        <f t="shared" si="3"/>
        <v>177500</v>
      </c>
      <c r="G118" s="58">
        <f>F118/F137</f>
        <v>0.029401212423180015</v>
      </c>
      <c r="H118" s="63">
        <f t="shared" si="5"/>
        <v>162728.0958482838</v>
      </c>
      <c r="I118" s="45">
        <f t="shared" si="4"/>
        <v>458.3890023895318</v>
      </c>
    </row>
    <row r="119" spans="2:9" ht="31.5">
      <c r="B119" s="23">
        <v>19.2</v>
      </c>
      <c r="C119" s="16" t="s">
        <v>241</v>
      </c>
      <c r="D119" s="55">
        <v>180</v>
      </c>
      <c r="E119" s="53">
        <v>389</v>
      </c>
      <c r="F119" s="57">
        <f aca="true" t="shared" si="6" ref="F119:F136">D119*E119</f>
        <v>70020</v>
      </c>
      <c r="G119" s="58">
        <f>F119/F137</f>
        <v>0.011598157148569379</v>
      </c>
      <c r="H119" s="63">
        <f t="shared" si="5"/>
        <v>64192.79589463003</v>
      </c>
      <c r="I119" s="45">
        <f t="shared" si="4"/>
        <v>165.02004086023143</v>
      </c>
    </row>
    <row r="120" spans="2:9" ht="15.75">
      <c r="B120" s="23">
        <v>19.3</v>
      </c>
      <c r="C120" s="16" t="s">
        <v>242</v>
      </c>
      <c r="D120" s="55">
        <v>120</v>
      </c>
      <c r="E120" s="53">
        <v>354</v>
      </c>
      <c r="F120" s="57">
        <f t="shared" si="6"/>
        <v>42480</v>
      </c>
      <c r="G120" s="58">
        <f>F120/F137</f>
        <v>0.0070364141055588</v>
      </c>
      <c r="H120" s="63">
        <f t="shared" si="5"/>
        <v>38944.729643014616</v>
      </c>
      <c r="I120" s="45">
        <f t="shared" si="4"/>
        <v>110.01336057348762</v>
      </c>
    </row>
    <row r="121" spans="2:9" ht="31.5">
      <c r="B121" s="23">
        <v>19.4</v>
      </c>
      <c r="C121" s="16" t="s">
        <v>243</v>
      </c>
      <c r="D121" s="55">
        <v>120</v>
      </c>
      <c r="E121" s="53">
        <v>389</v>
      </c>
      <c r="F121" s="57">
        <f t="shared" si="6"/>
        <v>46680</v>
      </c>
      <c r="G121" s="58">
        <f>F121/F137</f>
        <v>0.007732104765712919</v>
      </c>
      <c r="H121" s="63">
        <f t="shared" si="5"/>
        <v>42795.19726308669</v>
      </c>
      <c r="I121" s="45">
        <f t="shared" si="4"/>
        <v>110.01336057348763</v>
      </c>
    </row>
    <row r="122" spans="2:9" ht="15.75">
      <c r="B122" s="23">
        <v>19.5</v>
      </c>
      <c r="C122" s="16" t="s">
        <v>244</v>
      </c>
      <c r="D122" s="55">
        <v>120</v>
      </c>
      <c r="E122" s="53">
        <v>314</v>
      </c>
      <c r="F122" s="57">
        <f t="shared" si="6"/>
        <v>37680</v>
      </c>
      <c r="G122" s="58">
        <f>F122/F137</f>
        <v>0.006241339065382665</v>
      </c>
      <c r="H122" s="63">
        <f t="shared" si="5"/>
        <v>34544.19522007512</v>
      </c>
      <c r="I122" s="45">
        <f t="shared" si="4"/>
        <v>110.01336057348763</v>
      </c>
    </row>
    <row r="123" spans="2:9" ht="15.75">
      <c r="B123" s="62">
        <v>20</v>
      </c>
      <c r="C123" s="60" t="s">
        <v>245</v>
      </c>
      <c r="D123" s="55"/>
      <c r="E123" s="53"/>
      <c r="F123" s="57">
        <v>0</v>
      </c>
      <c r="G123" s="58"/>
      <c r="H123" s="63">
        <f t="shared" si="5"/>
        <v>0</v>
      </c>
      <c r="I123" s="45">
        <v>0</v>
      </c>
    </row>
    <row r="124" spans="2:9" ht="31.5">
      <c r="B124" s="23">
        <v>20.1</v>
      </c>
      <c r="C124" s="16" t="s">
        <v>246</v>
      </c>
      <c r="D124" s="55">
        <v>600</v>
      </c>
      <c r="E124" s="53">
        <v>155</v>
      </c>
      <c r="F124" s="57">
        <f t="shared" si="6"/>
        <v>93000</v>
      </c>
      <c r="G124" s="58">
        <f>F124/F137</f>
        <v>0.015404578903412628</v>
      </c>
      <c r="H124" s="63">
        <f t="shared" si="5"/>
        <v>85260.35444445291</v>
      </c>
      <c r="I124" s="45">
        <f t="shared" si="4"/>
        <v>550.0668028674381</v>
      </c>
    </row>
    <row r="125" spans="2:9" ht="15.75">
      <c r="B125" s="23">
        <v>20.2</v>
      </c>
      <c r="C125" s="16" t="s">
        <v>247</v>
      </c>
      <c r="D125" s="55">
        <v>100</v>
      </c>
      <c r="E125" s="53">
        <v>264</v>
      </c>
      <c r="F125" s="57">
        <f t="shared" si="6"/>
        <v>26400</v>
      </c>
      <c r="G125" s="58">
        <f>F125/F137</f>
        <v>0.004372912720968746</v>
      </c>
      <c r="H125" s="63">
        <f t="shared" si="5"/>
        <v>24202.939326167278</v>
      </c>
      <c r="I125" s="45">
        <f t="shared" si="4"/>
        <v>91.67780047790636</v>
      </c>
    </row>
    <row r="126" spans="2:9" ht="15.75">
      <c r="B126" s="23">
        <v>20.3</v>
      </c>
      <c r="C126" s="16" t="s">
        <v>248</v>
      </c>
      <c r="D126" s="55">
        <v>600</v>
      </c>
      <c r="E126" s="53">
        <v>127</v>
      </c>
      <c r="F126" s="57">
        <f t="shared" si="6"/>
        <v>76200</v>
      </c>
      <c r="G126" s="58">
        <f>F126/F137</f>
        <v>0.012621816262796154</v>
      </c>
      <c r="H126" s="63">
        <f t="shared" si="5"/>
        <v>69858.48396416465</v>
      </c>
      <c r="I126" s="45">
        <f t="shared" si="4"/>
        <v>550.0668028674382</v>
      </c>
    </row>
    <row r="127" spans="2:9" ht="15.75">
      <c r="B127" s="23">
        <v>20.4</v>
      </c>
      <c r="C127" s="16" t="s">
        <v>249</v>
      </c>
      <c r="D127" s="55">
        <v>200</v>
      </c>
      <c r="E127" s="53">
        <v>94</v>
      </c>
      <c r="F127" s="57">
        <f t="shared" si="6"/>
        <v>18800</v>
      </c>
      <c r="G127" s="58">
        <f>F127/F137</f>
        <v>0.003114043907356531</v>
      </c>
      <c r="H127" s="63">
        <f t="shared" si="5"/>
        <v>17235.426489846395</v>
      </c>
      <c r="I127" s="45">
        <f t="shared" si="4"/>
        <v>183.35560095581272</v>
      </c>
    </row>
    <row r="128" spans="2:9" ht="31.5">
      <c r="B128" s="23">
        <v>20.5</v>
      </c>
      <c r="C128" s="16" t="s">
        <v>250</v>
      </c>
      <c r="D128" s="55">
        <v>400</v>
      </c>
      <c r="E128" s="53">
        <v>100</v>
      </c>
      <c r="F128" s="57">
        <f t="shared" si="6"/>
        <v>40000</v>
      </c>
      <c r="G128" s="58">
        <f>F128/F137</f>
        <v>0.00662562533480113</v>
      </c>
      <c r="H128" s="63">
        <f t="shared" si="5"/>
        <v>36671.12019116254</v>
      </c>
      <c r="I128" s="45">
        <f t="shared" si="4"/>
        <v>366.7112019116254</v>
      </c>
    </row>
    <row r="129" spans="2:9" ht="15.75">
      <c r="B129" s="23">
        <v>20.6</v>
      </c>
      <c r="C129" s="16" t="s">
        <v>251</v>
      </c>
      <c r="D129" s="55">
        <v>580</v>
      </c>
      <c r="E129" s="53">
        <v>403</v>
      </c>
      <c r="F129" s="57">
        <f t="shared" si="6"/>
        <v>233740</v>
      </c>
      <c r="G129" s="58">
        <f>F129/F137</f>
        <v>0.038716841643910406</v>
      </c>
      <c r="H129" s="63">
        <f t="shared" si="5"/>
        <v>214287.69083705833</v>
      </c>
      <c r="I129" s="45">
        <f t="shared" si="4"/>
        <v>531.7312427718568</v>
      </c>
    </row>
    <row r="130" spans="2:9" ht="31.5">
      <c r="B130" s="23">
        <v>20.7</v>
      </c>
      <c r="C130" s="16" t="s">
        <v>252</v>
      </c>
      <c r="D130" s="55">
        <v>400</v>
      </c>
      <c r="E130" s="53">
        <v>88.5</v>
      </c>
      <c r="F130" s="57">
        <f t="shared" si="6"/>
        <v>35400</v>
      </c>
      <c r="G130" s="58">
        <f>F130/F137</f>
        <v>0.005863678421299</v>
      </c>
      <c r="H130" s="63">
        <f t="shared" si="5"/>
        <v>32453.941369178847</v>
      </c>
      <c r="I130" s="45">
        <f t="shared" si="4"/>
        <v>366.7112019116254</v>
      </c>
    </row>
    <row r="131" spans="2:9" ht="31.5">
      <c r="B131" s="23">
        <v>20.8</v>
      </c>
      <c r="C131" s="16" t="s">
        <v>253</v>
      </c>
      <c r="D131" s="55">
        <v>400</v>
      </c>
      <c r="E131" s="53">
        <v>26</v>
      </c>
      <c r="F131" s="57">
        <f t="shared" si="6"/>
        <v>10400</v>
      </c>
      <c r="G131" s="58">
        <f>F131/F137</f>
        <v>0.001722662587048294</v>
      </c>
      <c r="H131" s="63">
        <f t="shared" si="5"/>
        <v>9534.491249702261</v>
      </c>
      <c r="I131" s="45">
        <f t="shared" si="4"/>
        <v>366.71120191162544</v>
      </c>
    </row>
    <row r="132" spans="2:9" ht="31.5">
      <c r="B132" s="23">
        <v>20.9</v>
      </c>
      <c r="C132" s="16" t="s">
        <v>254</v>
      </c>
      <c r="D132" s="55">
        <v>200</v>
      </c>
      <c r="E132" s="53">
        <v>184</v>
      </c>
      <c r="F132" s="57">
        <f t="shared" si="6"/>
        <v>36800</v>
      </c>
      <c r="G132" s="58">
        <f>F132/F137</f>
        <v>0.00609557530801704</v>
      </c>
      <c r="H132" s="63">
        <f t="shared" si="5"/>
        <v>33737.43057586954</v>
      </c>
      <c r="I132" s="45">
        <f t="shared" si="4"/>
        <v>183.35560095581272</v>
      </c>
    </row>
    <row r="133" spans="2:9" ht="15.75">
      <c r="B133" s="23">
        <v>20.1</v>
      </c>
      <c r="C133" s="16" t="s">
        <v>255</v>
      </c>
      <c r="D133" s="55">
        <v>200</v>
      </c>
      <c r="E133" s="53">
        <v>170</v>
      </c>
      <c r="F133" s="57">
        <f t="shared" si="6"/>
        <v>34000</v>
      </c>
      <c r="G133" s="58">
        <f>F133/F137</f>
        <v>0.005631781534580961</v>
      </c>
      <c r="H133" s="63">
        <f t="shared" si="5"/>
        <v>31170.452162488164</v>
      </c>
      <c r="I133" s="45">
        <f t="shared" si="4"/>
        <v>183.35560095581272</v>
      </c>
    </row>
    <row r="134" spans="2:9" ht="31.5">
      <c r="B134" s="23">
        <v>20.11</v>
      </c>
      <c r="C134" s="16" t="s">
        <v>256</v>
      </c>
      <c r="D134" s="55">
        <v>100</v>
      </c>
      <c r="E134" s="53">
        <v>194</v>
      </c>
      <c r="F134" s="57">
        <f t="shared" si="6"/>
        <v>19400</v>
      </c>
      <c r="G134" s="58">
        <f>F134/F137</f>
        <v>0.003213428287378548</v>
      </c>
      <c r="H134" s="63">
        <f t="shared" si="5"/>
        <v>17785.493292713832</v>
      </c>
      <c r="I134" s="45">
        <f t="shared" si="4"/>
        <v>91.67780047790636</v>
      </c>
    </row>
    <row r="135" spans="2:9" ht="15.75">
      <c r="B135" s="23">
        <v>20.12</v>
      </c>
      <c r="C135" s="16" t="s">
        <v>257</v>
      </c>
      <c r="D135" s="55">
        <v>200</v>
      </c>
      <c r="E135" s="53">
        <v>223</v>
      </c>
      <c r="F135" s="57">
        <f t="shared" si="6"/>
        <v>44600</v>
      </c>
      <c r="G135" s="58">
        <f>F135/F137</f>
        <v>0.00738757224830326</v>
      </c>
      <c r="H135" s="63">
        <f t="shared" si="5"/>
        <v>40888.299013146236</v>
      </c>
      <c r="I135" s="45">
        <f>H135/E135</f>
        <v>183.35560095581272</v>
      </c>
    </row>
    <row r="136" spans="2:9" ht="32.25" thickBot="1">
      <c r="B136" s="62">
        <v>21</v>
      </c>
      <c r="C136" s="60" t="s">
        <v>258</v>
      </c>
      <c r="D136" s="55">
        <v>500</v>
      </c>
      <c r="E136" s="53">
        <v>350</v>
      </c>
      <c r="F136" s="57">
        <f t="shared" si="6"/>
        <v>175000</v>
      </c>
      <c r="G136" s="58">
        <f>F136/F137</f>
        <v>0.028987110839754946</v>
      </c>
      <c r="H136" s="63">
        <f t="shared" si="5"/>
        <v>160436.15083633614</v>
      </c>
      <c r="I136" s="45">
        <f>H136/E136</f>
        <v>458.3890023895318</v>
      </c>
    </row>
    <row r="137" spans="2:9" ht="16.5">
      <c r="B137" s="26"/>
      <c r="C137" s="27" t="s">
        <v>121</v>
      </c>
      <c r="D137" s="28">
        <f>SUM(D9:D136)</f>
        <v>18983</v>
      </c>
      <c r="E137" s="29" t="s">
        <v>122</v>
      </c>
      <c r="F137" s="54">
        <f>SUM(F9:F136)</f>
        <v>6037166</v>
      </c>
      <c r="G137" s="70" t="s">
        <v>122</v>
      </c>
      <c r="H137" s="71">
        <v>5534741</v>
      </c>
      <c r="I137" s="45">
        <f>SUM(I10:I136)</f>
        <v>17403.19686472096</v>
      </c>
    </row>
    <row r="138" spans="1:11" ht="16.5">
      <c r="A138" s="42"/>
      <c r="B138" s="50" t="s">
        <v>131</v>
      </c>
      <c r="C138" s="40"/>
      <c r="D138" s="41"/>
      <c r="E138" s="39"/>
      <c r="F138" s="46"/>
      <c r="G138" s="47"/>
      <c r="H138" s="72"/>
      <c r="I138" s="73" t="s">
        <v>259</v>
      </c>
      <c r="J138" s="43"/>
      <c r="K138" s="42"/>
    </row>
    <row r="139" spans="2:10" ht="16.5">
      <c r="B139" s="51" t="s">
        <v>260</v>
      </c>
      <c r="C139" s="37"/>
      <c r="D139" s="38"/>
      <c r="E139" s="39"/>
      <c r="F139" s="48"/>
      <c r="G139" s="47"/>
      <c r="H139" s="52"/>
      <c r="I139" s="49"/>
      <c r="J139" s="44"/>
    </row>
    <row r="140" ht="13.5">
      <c r="B140" s="35" t="s">
        <v>126</v>
      </c>
    </row>
    <row r="141" ht="15.75">
      <c r="C141" s="31"/>
    </row>
  </sheetData>
  <mergeCells count="2">
    <mergeCell ref="B2:D2"/>
    <mergeCell ref="B3:C3"/>
  </mergeCells>
  <printOptions/>
  <pageMargins left="0.984251968503937" right="0.03937007874015748" top="0.984251968503937" bottom="0.984251968503937" header="0.5118110236220472" footer="0.5118110236220472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workbookViewId="0" topLeftCell="A1">
      <selection activeCell="B23" sqref="B23:B28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23.57421875" style="0" customWidth="1"/>
    <col min="4" max="4" width="17.28125" style="0" customWidth="1"/>
    <col min="5" max="5" width="21.421875" style="0" customWidth="1"/>
    <col min="6" max="6" width="19.8515625" style="0" customWidth="1"/>
    <col min="7" max="7" width="0.2890625" style="0" customWidth="1"/>
    <col min="8" max="8" width="36.00390625" style="0" customWidth="1"/>
  </cols>
  <sheetData>
    <row r="1" spans="1:7" ht="12.75">
      <c r="A1" s="8" t="s">
        <v>78</v>
      </c>
      <c r="B1" s="8"/>
      <c r="C1" s="8"/>
      <c r="D1" s="8"/>
      <c r="E1" s="8"/>
      <c r="F1" s="8"/>
      <c r="G1" s="8"/>
    </row>
    <row r="2" spans="1:7" ht="13.5" thickBot="1">
      <c r="A2" s="8" t="s">
        <v>79</v>
      </c>
      <c r="B2" s="8"/>
      <c r="C2" s="8"/>
      <c r="D2" s="8"/>
      <c r="E2" s="8"/>
      <c r="F2" s="8"/>
      <c r="G2" s="8"/>
    </row>
    <row r="3" spans="1:7" ht="12.75">
      <c r="A3" s="83" t="s">
        <v>80</v>
      </c>
      <c r="B3" s="85" t="s">
        <v>1</v>
      </c>
      <c r="C3" s="76" t="s">
        <v>2</v>
      </c>
      <c r="D3" s="76" t="s">
        <v>81</v>
      </c>
      <c r="E3" s="77"/>
      <c r="F3" s="78" t="s">
        <v>84</v>
      </c>
      <c r="G3" s="79"/>
    </row>
    <row r="4" spans="1:7" ht="13.5" thickBot="1">
      <c r="A4" s="84"/>
      <c r="B4" s="86"/>
      <c r="C4" s="87"/>
      <c r="D4" s="9" t="s">
        <v>82</v>
      </c>
      <c r="E4" s="10" t="s">
        <v>83</v>
      </c>
      <c r="F4" s="80"/>
      <c r="G4" s="81"/>
    </row>
    <row r="5" spans="1:7" ht="12.75">
      <c r="A5" s="82">
        <v>1</v>
      </c>
      <c r="B5" s="82" t="s">
        <v>57</v>
      </c>
      <c r="C5" s="3" t="s">
        <v>60</v>
      </c>
      <c r="D5" s="3">
        <v>250</v>
      </c>
      <c r="E5" s="5">
        <v>179</v>
      </c>
      <c r="F5" s="7"/>
      <c r="G5" s="7"/>
    </row>
    <row r="6" spans="1:7" ht="12.75">
      <c r="A6" s="75"/>
      <c r="B6" s="75"/>
      <c r="C6" s="2" t="s">
        <v>58</v>
      </c>
      <c r="D6" s="2">
        <v>46</v>
      </c>
      <c r="E6" s="4">
        <v>39</v>
      </c>
      <c r="F6" s="1"/>
      <c r="G6" s="1"/>
    </row>
    <row r="7" spans="1:7" ht="12.75">
      <c r="A7" s="75"/>
      <c r="B7" s="75"/>
      <c r="C7" s="2" t="s">
        <v>59</v>
      </c>
      <c r="D7" s="2">
        <v>38</v>
      </c>
      <c r="E7" s="4">
        <v>43</v>
      </c>
      <c r="F7" s="1"/>
      <c r="G7" s="1"/>
    </row>
    <row r="8" spans="1:7" ht="12.75">
      <c r="A8" s="75"/>
      <c r="B8" s="75"/>
      <c r="C8" s="2" t="s">
        <v>88</v>
      </c>
      <c r="D8" s="2">
        <v>6</v>
      </c>
      <c r="E8" s="4">
        <v>7</v>
      </c>
      <c r="F8" s="1"/>
      <c r="G8" s="1"/>
    </row>
    <row r="9" spans="1:7" ht="12.75">
      <c r="A9" s="75" t="s">
        <v>4</v>
      </c>
      <c r="B9" s="75" t="s">
        <v>47</v>
      </c>
      <c r="C9" s="2" t="s">
        <v>48</v>
      </c>
      <c r="D9" s="2">
        <v>659</v>
      </c>
      <c r="E9" s="4">
        <v>241</v>
      </c>
      <c r="F9" s="2">
        <v>368</v>
      </c>
      <c r="G9" s="1"/>
    </row>
    <row r="10" spans="1:7" ht="12.75">
      <c r="A10" s="75"/>
      <c r="B10" s="75"/>
      <c r="C10" s="2" t="s">
        <v>49</v>
      </c>
      <c r="D10" s="2">
        <v>530</v>
      </c>
      <c r="E10" s="4">
        <v>74</v>
      </c>
      <c r="F10" s="2">
        <v>72</v>
      </c>
      <c r="G10" s="1"/>
    </row>
    <row r="11" spans="1:6" ht="12.75">
      <c r="A11" s="75">
        <v>3</v>
      </c>
      <c r="B11" s="75" t="s">
        <v>62</v>
      </c>
      <c r="C11" s="2" t="s">
        <v>63</v>
      </c>
      <c r="D11" s="2">
        <v>540</v>
      </c>
      <c r="E11" s="2">
        <v>390</v>
      </c>
      <c r="F11" s="1"/>
    </row>
    <row r="12" spans="1:6" ht="12.75">
      <c r="A12" s="75"/>
      <c r="B12" s="75"/>
      <c r="C12" s="2" t="s">
        <v>67</v>
      </c>
      <c r="D12" s="2">
        <v>407</v>
      </c>
      <c r="E12" s="2">
        <v>494</v>
      </c>
      <c r="F12" s="1"/>
    </row>
    <row r="13" spans="1:6" ht="12.75">
      <c r="A13" s="75"/>
      <c r="B13" s="75"/>
      <c r="C13" s="2" t="s">
        <v>98</v>
      </c>
      <c r="D13" s="2">
        <v>90</v>
      </c>
      <c r="E13" s="2">
        <v>210</v>
      </c>
      <c r="F13" s="1"/>
    </row>
    <row r="14" spans="1:6" ht="12.75">
      <c r="A14" s="75"/>
      <c r="B14" s="75"/>
      <c r="C14" s="2" t="s">
        <v>99</v>
      </c>
      <c r="D14" s="2">
        <v>63</v>
      </c>
      <c r="E14" s="2">
        <v>225</v>
      </c>
      <c r="F14" s="1"/>
    </row>
    <row r="15" spans="1:6" ht="12.75">
      <c r="A15" s="75"/>
      <c r="B15" s="75"/>
      <c r="C15" s="2" t="s">
        <v>64</v>
      </c>
      <c r="D15" s="2">
        <v>84</v>
      </c>
      <c r="E15" s="2">
        <v>240</v>
      </c>
      <c r="F15" s="1"/>
    </row>
    <row r="16" spans="1:6" ht="12.75">
      <c r="A16" s="75"/>
      <c r="B16" s="75"/>
      <c r="C16" s="2" t="s">
        <v>65</v>
      </c>
      <c r="D16" s="2">
        <v>75</v>
      </c>
      <c r="E16" s="2">
        <v>240</v>
      </c>
      <c r="F16" s="1"/>
    </row>
    <row r="17" spans="1:6" ht="12.75">
      <c r="A17" s="75"/>
      <c r="B17" s="75"/>
      <c r="C17" s="2" t="s">
        <v>66</v>
      </c>
      <c r="D17" s="2">
        <v>45</v>
      </c>
      <c r="E17" s="2">
        <v>135</v>
      </c>
      <c r="F17" s="1"/>
    </row>
    <row r="18" spans="1:6" ht="12.75">
      <c r="A18" s="75" t="s">
        <v>13</v>
      </c>
      <c r="B18" s="75" t="s">
        <v>43</v>
      </c>
      <c r="C18" s="2" t="s">
        <v>44</v>
      </c>
      <c r="D18" s="2">
        <v>539</v>
      </c>
      <c r="E18" s="2">
        <v>345</v>
      </c>
      <c r="F18" s="2">
        <v>495</v>
      </c>
    </row>
    <row r="19" spans="1:6" ht="12.75">
      <c r="A19" s="75"/>
      <c r="B19" s="75"/>
      <c r="C19" s="2" t="s">
        <v>45</v>
      </c>
      <c r="D19" s="2">
        <v>476</v>
      </c>
      <c r="E19" s="2">
        <v>336</v>
      </c>
      <c r="F19" s="2">
        <v>544</v>
      </c>
    </row>
    <row r="20" spans="1:6" ht="12.75">
      <c r="A20" s="2" t="s">
        <v>100</v>
      </c>
      <c r="B20" s="2" t="s">
        <v>55</v>
      </c>
      <c r="C20" s="2" t="s">
        <v>56</v>
      </c>
      <c r="D20" s="2">
        <v>220</v>
      </c>
      <c r="E20" s="2">
        <v>929</v>
      </c>
      <c r="F20" s="2">
        <v>649</v>
      </c>
    </row>
    <row r="21" spans="1:6" ht="12.75">
      <c r="A21" s="75" t="s">
        <v>101</v>
      </c>
      <c r="B21" s="75" t="s">
        <v>51</v>
      </c>
      <c r="C21" s="2" t="s">
        <v>53</v>
      </c>
      <c r="D21" s="2">
        <v>250</v>
      </c>
      <c r="E21" s="2">
        <v>304</v>
      </c>
      <c r="F21" s="2"/>
    </row>
    <row r="22" spans="1:6" ht="12.75">
      <c r="A22" s="75"/>
      <c r="B22" s="75"/>
      <c r="C22" s="2" t="s">
        <v>52</v>
      </c>
      <c r="D22" s="2">
        <v>483</v>
      </c>
      <c r="E22" s="2">
        <v>791</v>
      </c>
      <c r="F22" s="2"/>
    </row>
    <row r="23" spans="1:6" ht="12.75">
      <c r="A23" s="75" t="s">
        <v>102</v>
      </c>
      <c r="B23" s="75" t="s">
        <v>103</v>
      </c>
      <c r="C23" s="2" t="s">
        <v>30</v>
      </c>
      <c r="D23" s="2">
        <v>121</v>
      </c>
      <c r="E23" s="2">
        <v>23</v>
      </c>
      <c r="F23" s="2">
        <v>2</v>
      </c>
    </row>
    <row r="24" spans="1:6" ht="12.75">
      <c r="A24" s="75"/>
      <c r="B24" s="75"/>
      <c r="C24" s="2" t="s">
        <v>31</v>
      </c>
      <c r="D24" s="2">
        <v>41</v>
      </c>
      <c r="E24" s="2">
        <v>11</v>
      </c>
      <c r="F24" s="2">
        <v>4</v>
      </c>
    </row>
    <row r="25" spans="1:6" ht="12.75">
      <c r="A25" s="75"/>
      <c r="B25" s="75"/>
      <c r="C25" s="2" t="s">
        <v>32</v>
      </c>
      <c r="D25" s="2">
        <v>15</v>
      </c>
      <c r="E25" s="2">
        <v>10</v>
      </c>
      <c r="F25" s="2">
        <v>7</v>
      </c>
    </row>
    <row r="26" spans="1:6" ht="12.75">
      <c r="A26" s="75"/>
      <c r="B26" s="75"/>
      <c r="C26" s="2" t="s">
        <v>33</v>
      </c>
      <c r="D26" s="2">
        <v>66</v>
      </c>
      <c r="E26" s="2">
        <v>11</v>
      </c>
      <c r="F26" s="2">
        <v>5</v>
      </c>
    </row>
    <row r="27" spans="1:6" ht="12.75">
      <c r="A27" s="75"/>
      <c r="B27" s="75"/>
      <c r="C27" s="2" t="s">
        <v>34</v>
      </c>
      <c r="D27" s="2">
        <v>91</v>
      </c>
      <c r="E27" s="2">
        <v>310</v>
      </c>
      <c r="F27" s="2">
        <v>222</v>
      </c>
    </row>
    <row r="28" spans="1:6" ht="12.75">
      <c r="A28" s="75"/>
      <c r="B28" s="75"/>
      <c r="C28" s="2" t="s">
        <v>35</v>
      </c>
      <c r="D28" s="2">
        <v>25</v>
      </c>
      <c r="E28" s="2">
        <v>18</v>
      </c>
      <c r="F28" s="2">
        <v>11</v>
      </c>
    </row>
    <row r="29" spans="1:6" ht="12.75">
      <c r="A29" s="75" t="s">
        <v>24</v>
      </c>
      <c r="B29" s="75" t="s">
        <v>69</v>
      </c>
      <c r="C29" s="2" t="s">
        <v>70</v>
      </c>
      <c r="D29" s="2">
        <v>334</v>
      </c>
      <c r="E29" s="2">
        <v>548</v>
      </c>
      <c r="F29" s="2">
        <v>538</v>
      </c>
    </row>
    <row r="30" spans="1:6" ht="12.75">
      <c r="A30" s="75"/>
      <c r="B30" s="75"/>
      <c r="C30" s="2" t="s">
        <v>71</v>
      </c>
      <c r="D30" s="2">
        <v>377</v>
      </c>
      <c r="E30" s="2">
        <v>816</v>
      </c>
      <c r="F30" s="2">
        <v>705</v>
      </c>
    </row>
    <row r="31" spans="1:6" ht="12.75">
      <c r="A31" s="75"/>
      <c r="B31" s="75"/>
      <c r="C31" s="2" t="s">
        <v>72</v>
      </c>
      <c r="D31" s="2">
        <v>474</v>
      </c>
      <c r="E31" s="2">
        <v>372</v>
      </c>
      <c r="F31" s="2">
        <v>528</v>
      </c>
    </row>
    <row r="32" spans="1:6" ht="12.75">
      <c r="A32" s="75" t="s">
        <v>27</v>
      </c>
      <c r="B32" s="88" t="s">
        <v>6</v>
      </c>
      <c r="C32" s="2" t="s">
        <v>104</v>
      </c>
      <c r="D32" s="2">
        <v>88</v>
      </c>
      <c r="E32" s="2">
        <v>5</v>
      </c>
      <c r="F32" s="2">
        <v>2</v>
      </c>
    </row>
    <row r="33" spans="1:6" ht="12.75">
      <c r="A33" s="75"/>
      <c r="B33" s="88"/>
      <c r="C33" s="2" t="s">
        <v>7</v>
      </c>
      <c r="D33" s="2">
        <v>78</v>
      </c>
      <c r="E33" s="2">
        <v>13</v>
      </c>
      <c r="F33" s="2">
        <v>15</v>
      </c>
    </row>
    <row r="34" spans="1:6" ht="12.75">
      <c r="A34" s="75"/>
      <c r="B34" s="88"/>
      <c r="C34" s="2" t="s">
        <v>8</v>
      </c>
      <c r="D34" s="2">
        <v>65</v>
      </c>
      <c r="E34" s="2">
        <v>28</v>
      </c>
      <c r="F34" s="2">
        <v>27</v>
      </c>
    </row>
    <row r="35" spans="1:6" ht="12.75">
      <c r="A35" s="75"/>
      <c r="B35" s="88"/>
      <c r="C35" s="2" t="s">
        <v>105</v>
      </c>
      <c r="D35" s="2">
        <v>516</v>
      </c>
      <c r="E35" s="2">
        <v>308</v>
      </c>
      <c r="F35" s="2">
        <v>666</v>
      </c>
    </row>
    <row r="36" spans="1:6" ht="12.75">
      <c r="A36" s="75"/>
      <c r="B36" s="88"/>
      <c r="C36" s="2" t="s">
        <v>106</v>
      </c>
      <c r="D36" s="2">
        <v>29</v>
      </c>
      <c r="E36" s="2">
        <v>12</v>
      </c>
      <c r="F36" s="2">
        <v>3</v>
      </c>
    </row>
    <row r="37" spans="1:6" ht="12.75">
      <c r="A37" s="75"/>
      <c r="B37" s="88"/>
      <c r="C37" s="2" t="s">
        <v>9</v>
      </c>
      <c r="D37" s="2">
        <v>28</v>
      </c>
      <c r="E37" s="2">
        <v>12</v>
      </c>
      <c r="F37" s="2">
        <v>17</v>
      </c>
    </row>
    <row r="38" spans="1:6" ht="12.75">
      <c r="A38" s="75"/>
      <c r="B38" s="88"/>
      <c r="C38" s="2" t="s">
        <v>11</v>
      </c>
      <c r="D38" s="2">
        <v>21</v>
      </c>
      <c r="E38" s="2">
        <v>4</v>
      </c>
      <c r="F38" s="2">
        <v>1</v>
      </c>
    </row>
    <row r="39" spans="1:6" ht="12.75">
      <c r="A39" s="75"/>
      <c r="B39" s="88"/>
      <c r="C39" s="2" t="s">
        <v>107</v>
      </c>
      <c r="D39" s="2">
        <v>75</v>
      </c>
      <c r="E39" s="2">
        <v>46</v>
      </c>
      <c r="F39" s="2">
        <v>13</v>
      </c>
    </row>
    <row r="40" spans="1:6" ht="12.75">
      <c r="A40" s="75"/>
      <c r="B40" s="88"/>
      <c r="C40" s="2" t="s">
        <v>10</v>
      </c>
      <c r="D40" s="2">
        <v>42</v>
      </c>
      <c r="E40" s="2">
        <v>24</v>
      </c>
      <c r="F40" s="2">
        <v>44</v>
      </c>
    </row>
    <row r="41" spans="1:6" ht="12.75">
      <c r="A41" s="2">
        <v>10</v>
      </c>
      <c r="B41" s="2" t="s">
        <v>21</v>
      </c>
      <c r="C41" s="2" t="s">
        <v>108</v>
      </c>
      <c r="D41" s="2">
        <v>355</v>
      </c>
      <c r="E41" s="2">
        <v>581</v>
      </c>
      <c r="F41" s="2">
        <v>50</v>
      </c>
    </row>
    <row r="42" spans="1:6" ht="27.75" customHeight="1">
      <c r="A42" s="2" t="s">
        <v>36</v>
      </c>
      <c r="B42" s="2" t="s">
        <v>25</v>
      </c>
      <c r="C42" s="2" t="s">
        <v>26</v>
      </c>
      <c r="D42" s="2">
        <v>709</v>
      </c>
      <c r="E42" s="2">
        <v>187</v>
      </c>
      <c r="F42" s="2"/>
    </row>
    <row r="43" spans="1:6" ht="12.75" hidden="1">
      <c r="A43" s="75" t="s">
        <v>42</v>
      </c>
      <c r="B43" s="75" t="s">
        <v>37</v>
      </c>
      <c r="C43" s="2" t="s">
        <v>38</v>
      </c>
      <c r="D43" s="2">
        <v>104</v>
      </c>
      <c r="E43" s="2">
        <v>1685</v>
      </c>
      <c r="F43" s="2">
        <v>711</v>
      </c>
    </row>
    <row r="44" spans="1:6" ht="12.75" hidden="1">
      <c r="A44" s="75"/>
      <c r="B44" s="75"/>
      <c r="C44" s="2" t="s">
        <v>39</v>
      </c>
      <c r="D44" s="2">
        <v>137</v>
      </c>
      <c r="E44" s="2">
        <v>1361</v>
      </c>
      <c r="F44" s="2">
        <v>689</v>
      </c>
    </row>
    <row r="45" spans="1:6" ht="12.75" hidden="1">
      <c r="A45" s="75"/>
      <c r="B45" s="75"/>
      <c r="C45" s="2" t="s">
        <v>41</v>
      </c>
      <c r="D45" s="2">
        <v>141</v>
      </c>
      <c r="E45" s="2">
        <v>1498</v>
      </c>
      <c r="F45" s="2">
        <v>701</v>
      </c>
    </row>
    <row r="46" spans="1:6" ht="12.75" hidden="1">
      <c r="A46" s="75"/>
      <c r="B46" s="75"/>
      <c r="C46" s="2" t="s">
        <v>40</v>
      </c>
      <c r="D46" s="2">
        <v>101</v>
      </c>
      <c r="E46" s="2">
        <v>1643</v>
      </c>
      <c r="F46" s="2">
        <v>619</v>
      </c>
    </row>
    <row r="47" spans="1:6" ht="12.75" hidden="1">
      <c r="A47" s="75"/>
      <c r="B47" s="75"/>
      <c r="C47" s="2" t="s">
        <v>109</v>
      </c>
      <c r="D47" s="2">
        <v>132</v>
      </c>
      <c r="E47" s="2">
        <v>1421</v>
      </c>
      <c r="F47" s="2">
        <v>713</v>
      </c>
    </row>
    <row r="48" spans="1:6" ht="12.75">
      <c r="A48" s="75" t="s">
        <v>46</v>
      </c>
      <c r="B48" s="75" t="s">
        <v>110</v>
      </c>
      <c r="C48" s="2" t="s">
        <v>14</v>
      </c>
      <c r="D48" s="2">
        <v>431</v>
      </c>
      <c r="E48" s="2">
        <v>429</v>
      </c>
      <c r="F48" s="2">
        <v>1274</v>
      </c>
    </row>
    <row r="49" spans="1:6" ht="12.75">
      <c r="A49" s="75"/>
      <c r="B49" s="75"/>
      <c r="C49" s="2" t="s">
        <v>15</v>
      </c>
      <c r="D49" s="2">
        <v>289</v>
      </c>
      <c r="E49" s="2">
        <v>255</v>
      </c>
      <c r="F49" s="2">
        <v>612</v>
      </c>
    </row>
    <row r="50" spans="1:6" ht="12.75">
      <c r="A50" s="2" t="s">
        <v>50</v>
      </c>
      <c r="B50" s="2" t="s">
        <v>22</v>
      </c>
      <c r="C50" s="2" t="s">
        <v>23</v>
      </c>
      <c r="D50" s="2">
        <v>269</v>
      </c>
      <c r="E50" s="2">
        <v>603</v>
      </c>
      <c r="F50" s="2">
        <v>314</v>
      </c>
    </row>
    <row r="51" spans="1:6" ht="12.75">
      <c r="A51" s="75" t="s">
        <v>54</v>
      </c>
      <c r="B51" s="75" t="s">
        <v>111</v>
      </c>
      <c r="C51" s="2" t="s">
        <v>112</v>
      </c>
      <c r="D51" s="2">
        <v>92</v>
      </c>
      <c r="E51" s="2">
        <v>37</v>
      </c>
      <c r="F51" s="2">
        <v>25</v>
      </c>
    </row>
    <row r="52" spans="1:6" ht="12.75">
      <c r="A52" s="75"/>
      <c r="B52" s="75"/>
      <c r="C52" s="2" t="s">
        <v>3</v>
      </c>
      <c r="D52" s="2">
        <v>409</v>
      </c>
      <c r="E52" s="2">
        <v>371</v>
      </c>
      <c r="F52" s="2">
        <v>188</v>
      </c>
    </row>
    <row r="53" spans="1:8" ht="12.75">
      <c r="A53" s="75" t="s">
        <v>113</v>
      </c>
      <c r="B53" s="75" t="s">
        <v>16</v>
      </c>
      <c r="C53" s="2" t="s">
        <v>20</v>
      </c>
      <c r="D53" s="2">
        <v>318</v>
      </c>
      <c r="E53" s="2">
        <v>319</v>
      </c>
      <c r="F53" s="2"/>
      <c r="H53" t="s">
        <v>120</v>
      </c>
    </row>
    <row r="54" spans="1:6" ht="12.75">
      <c r="A54" s="75"/>
      <c r="B54" s="75"/>
      <c r="C54" s="2" t="s">
        <v>114</v>
      </c>
      <c r="D54" s="2">
        <v>134</v>
      </c>
      <c r="E54" s="2">
        <v>156</v>
      </c>
      <c r="F54" s="2"/>
    </row>
    <row r="55" spans="1:6" ht="12.75">
      <c r="A55" s="75"/>
      <c r="B55" s="75"/>
      <c r="C55" s="2" t="s">
        <v>18</v>
      </c>
      <c r="D55" s="2">
        <v>10</v>
      </c>
      <c r="E55" s="2">
        <v>25</v>
      </c>
      <c r="F55" s="2"/>
    </row>
    <row r="56" spans="1:6" ht="12.75">
      <c r="A56" s="75"/>
      <c r="B56" s="75"/>
      <c r="C56" s="2" t="s">
        <v>17</v>
      </c>
      <c r="D56" s="2">
        <v>11</v>
      </c>
      <c r="E56" s="2">
        <v>23</v>
      </c>
      <c r="F56" s="2"/>
    </row>
    <row r="57" spans="1:6" ht="12.75">
      <c r="A57" s="75"/>
      <c r="B57" s="75"/>
      <c r="C57" s="2" t="s">
        <v>19</v>
      </c>
      <c r="D57" s="2">
        <v>8</v>
      </c>
      <c r="E57" s="2">
        <v>18</v>
      </c>
      <c r="F57" s="2"/>
    </row>
    <row r="58" spans="1:6" ht="12.75">
      <c r="A58" s="75" t="s">
        <v>61</v>
      </c>
      <c r="B58" s="75" t="s">
        <v>28</v>
      </c>
      <c r="C58" s="2" t="s">
        <v>115</v>
      </c>
      <c r="D58" s="2">
        <v>499</v>
      </c>
      <c r="E58" s="2">
        <v>784</v>
      </c>
      <c r="F58" s="2"/>
    </row>
    <row r="59" spans="1:6" ht="12.75">
      <c r="A59" s="75"/>
      <c r="B59" s="75"/>
      <c r="C59" s="2" t="s">
        <v>29</v>
      </c>
      <c r="D59" s="2">
        <v>516</v>
      </c>
      <c r="E59" s="2">
        <v>1065</v>
      </c>
      <c r="F59" s="2">
        <v>422</v>
      </c>
    </row>
    <row r="60" spans="1:6" ht="12.75">
      <c r="A60" s="75" t="s">
        <v>68</v>
      </c>
      <c r="B60" s="75" t="s">
        <v>74</v>
      </c>
      <c r="C60" s="2" t="s">
        <v>75</v>
      </c>
      <c r="D60" s="2">
        <v>709</v>
      </c>
      <c r="E60" s="2">
        <v>527</v>
      </c>
      <c r="F60" s="2">
        <v>1310</v>
      </c>
    </row>
    <row r="61" spans="1:6" ht="12.75">
      <c r="A61" s="75"/>
      <c r="B61" s="75"/>
      <c r="C61" s="2" t="s">
        <v>76</v>
      </c>
      <c r="D61" s="2">
        <v>759</v>
      </c>
      <c r="E61" s="2">
        <v>659</v>
      </c>
      <c r="F61" s="2">
        <v>1284</v>
      </c>
    </row>
    <row r="62" spans="1:6" ht="12.75">
      <c r="A62" s="75" t="s">
        <v>73</v>
      </c>
      <c r="B62" s="75" t="s">
        <v>116</v>
      </c>
      <c r="C62" s="2" t="s">
        <v>5</v>
      </c>
      <c r="D62" s="2">
        <v>84</v>
      </c>
      <c r="E62" s="2">
        <v>21</v>
      </c>
      <c r="F62" s="2">
        <v>380</v>
      </c>
    </row>
    <row r="63" spans="1:6" ht="12.75">
      <c r="A63" s="75"/>
      <c r="B63" s="75"/>
      <c r="C63" s="2" t="s">
        <v>12</v>
      </c>
      <c r="D63" s="2">
        <v>64</v>
      </c>
      <c r="E63" s="2">
        <v>10</v>
      </c>
      <c r="F63" s="2">
        <v>489</v>
      </c>
    </row>
    <row r="64" spans="1:6" ht="12.75">
      <c r="A64" s="75"/>
      <c r="B64" s="75"/>
      <c r="C64" s="2" t="s">
        <v>117</v>
      </c>
      <c r="D64" s="2">
        <v>83</v>
      </c>
      <c r="E64" s="2">
        <v>24</v>
      </c>
      <c r="F64" s="2">
        <v>649</v>
      </c>
    </row>
    <row r="65" spans="1:6" ht="12.75">
      <c r="A65" s="75">
        <v>20</v>
      </c>
      <c r="B65" s="75" t="s">
        <v>77</v>
      </c>
      <c r="C65" s="2" t="s">
        <v>89</v>
      </c>
      <c r="D65" s="2">
        <v>445</v>
      </c>
      <c r="E65" s="2">
        <v>520</v>
      </c>
      <c r="F65" s="2">
        <v>159</v>
      </c>
    </row>
    <row r="66" spans="1:6" ht="12.75">
      <c r="A66" s="75"/>
      <c r="B66" s="75"/>
      <c r="C66" s="2" t="s">
        <v>118</v>
      </c>
      <c r="D66" s="2">
        <v>49</v>
      </c>
      <c r="E66" s="2">
        <v>39</v>
      </c>
      <c r="F66" s="2"/>
    </row>
    <row r="67" spans="1:6" ht="12.75">
      <c r="A67" s="75"/>
      <c r="B67" s="75"/>
      <c r="C67" s="2" t="s">
        <v>90</v>
      </c>
      <c r="D67" s="2">
        <v>30</v>
      </c>
      <c r="E67" s="2">
        <v>73</v>
      </c>
      <c r="F67" s="2"/>
    </row>
    <row r="68" spans="1:6" ht="12.75">
      <c r="A68" s="75"/>
      <c r="B68" s="75"/>
      <c r="C68" s="2" t="s">
        <v>91</v>
      </c>
      <c r="D68" s="2">
        <v>45</v>
      </c>
      <c r="E68" s="2">
        <v>51</v>
      </c>
      <c r="F68" s="2"/>
    </row>
    <row r="69" spans="1:6" ht="12.75">
      <c r="A69" s="75"/>
      <c r="B69" s="75"/>
      <c r="C69" s="2" t="s">
        <v>92</v>
      </c>
      <c r="D69" s="2">
        <v>24</v>
      </c>
      <c r="E69" s="2">
        <v>24</v>
      </c>
      <c r="F69" s="2"/>
    </row>
    <row r="70" spans="1:6" ht="12.75">
      <c r="A70" s="75"/>
      <c r="B70" s="75"/>
      <c r="C70" s="2" t="s">
        <v>93</v>
      </c>
      <c r="D70" s="2">
        <v>8</v>
      </c>
      <c r="E70" s="2">
        <v>13</v>
      </c>
      <c r="F70" s="2"/>
    </row>
    <row r="71" spans="1:6" ht="12.75">
      <c r="A71" s="75"/>
      <c r="B71" s="75"/>
      <c r="C71" s="2" t="s">
        <v>94</v>
      </c>
      <c r="D71" s="2">
        <v>13</v>
      </c>
      <c r="E71" s="2">
        <v>11</v>
      </c>
      <c r="F71" s="2"/>
    </row>
    <row r="72" spans="1:6" ht="12.75">
      <c r="A72" s="75"/>
      <c r="B72" s="75"/>
      <c r="C72" s="2" t="s">
        <v>95</v>
      </c>
      <c r="D72" s="2">
        <v>39</v>
      </c>
      <c r="E72" s="2">
        <v>49</v>
      </c>
      <c r="F72" s="2"/>
    </row>
    <row r="73" spans="1:6" ht="12.75">
      <c r="A73" s="75"/>
      <c r="B73" s="75"/>
      <c r="C73" s="2" t="s">
        <v>96</v>
      </c>
      <c r="D73" s="2">
        <v>28</v>
      </c>
      <c r="E73" s="2">
        <v>24</v>
      </c>
      <c r="F73" s="2"/>
    </row>
    <row r="74" spans="1:6" ht="12.75">
      <c r="A74" s="75"/>
      <c r="B74" s="75"/>
      <c r="C74" s="2" t="s">
        <v>97</v>
      </c>
      <c r="D74" s="2">
        <v>20</v>
      </c>
      <c r="E74" s="2">
        <v>28</v>
      </c>
      <c r="F74" s="2"/>
    </row>
    <row r="75" spans="1:6" ht="12.75">
      <c r="A75" s="75" t="s">
        <v>87</v>
      </c>
      <c r="B75" s="75" t="s">
        <v>85</v>
      </c>
      <c r="C75" s="2" t="s">
        <v>119</v>
      </c>
      <c r="D75" s="2">
        <v>217</v>
      </c>
      <c r="E75" s="2">
        <v>77</v>
      </c>
      <c r="F75" s="2"/>
    </row>
    <row r="76" spans="1:6" ht="12.75">
      <c r="A76" s="75"/>
      <c r="B76" s="75"/>
      <c r="C76" s="2" t="s">
        <v>86</v>
      </c>
      <c r="D76" s="2">
        <v>344</v>
      </c>
      <c r="E76" s="2">
        <v>89</v>
      </c>
      <c r="F76" s="2"/>
    </row>
    <row r="77" spans="3:6" ht="12.75">
      <c r="C77" s="6"/>
      <c r="D77" s="6"/>
      <c r="E77" s="6"/>
      <c r="F77" s="6"/>
    </row>
    <row r="78" spans="3:6" ht="12.75">
      <c r="C78" s="6"/>
      <c r="D78" s="6"/>
      <c r="E78" s="6"/>
      <c r="F78" s="6"/>
    </row>
  </sheetData>
  <mergeCells count="39">
    <mergeCell ref="B75:B76"/>
    <mergeCell ref="A75:A76"/>
    <mergeCell ref="B62:B64"/>
    <mergeCell ref="A62:A64"/>
    <mergeCell ref="B65:B74"/>
    <mergeCell ref="A65:A74"/>
    <mergeCell ref="B58:B59"/>
    <mergeCell ref="A58:A59"/>
    <mergeCell ref="B60:B61"/>
    <mergeCell ref="A60:A61"/>
    <mergeCell ref="A51:A52"/>
    <mergeCell ref="B51:B52"/>
    <mergeCell ref="B53:B57"/>
    <mergeCell ref="A53:A57"/>
    <mergeCell ref="B43:B47"/>
    <mergeCell ref="A43:A47"/>
    <mergeCell ref="A48:A49"/>
    <mergeCell ref="B48:B49"/>
    <mergeCell ref="B29:B31"/>
    <mergeCell ref="A29:A31"/>
    <mergeCell ref="B32:B40"/>
    <mergeCell ref="A32:A40"/>
    <mergeCell ref="B21:B22"/>
    <mergeCell ref="A21:A22"/>
    <mergeCell ref="B23:B28"/>
    <mergeCell ref="A23:A28"/>
    <mergeCell ref="B11:B17"/>
    <mergeCell ref="A11:A17"/>
    <mergeCell ref="B18:B19"/>
    <mergeCell ref="A18:A19"/>
    <mergeCell ref="B9:B10"/>
    <mergeCell ref="A9:A10"/>
    <mergeCell ref="D3:E3"/>
    <mergeCell ref="F3:G4"/>
    <mergeCell ref="B5:B8"/>
    <mergeCell ref="A5:A8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UserName</cp:lastModifiedBy>
  <cp:lastPrinted>2007-02-02T08:51:33Z</cp:lastPrinted>
  <dcterms:created xsi:type="dcterms:W3CDTF">2002-02-12T12:25:50Z</dcterms:created>
  <dcterms:modified xsi:type="dcterms:W3CDTF">2007-02-02T08:51:35Z</dcterms:modified>
  <cp:category/>
  <cp:version/>
  <cp:contentType/>
  <cp:contentStatus/>
</cp:coreProperties>
</file>